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Sales &amp; Marketing\Price List\NORDICA\2018-2019\"/>
    </mc:Choice>
  </mc:AlternateContent>
  <xr:revisionPtr revIDLastSave="0" documentId="13_ncr:1_{BBFD2310-A434-48F1-ADFD-6B60A4BE1A4C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PRO DEAL" sheetId="2" r:id="rId1"/>
  </sheets>
  <externalReferences>
    <externalReference r:id="rId2"/>
    <externalReference r:id="rId3"/>
  </externalReferences>
  <definedNames>
    <definedName name="AccountNo" hidden="1">[1]Calculation!$K$7</definedName>
    <definedName name="ActualDisc1" hidden="1">#REF!</definedName>
    <definedName name="ActualDisc2" hidden="1">#REF!</definedName>
    <definedName name="ActualDisc3" hidden="1">#REF!</definedName>
    <definedName name="ActualDisc4" hidden="1">#REF!</definedName>
    <definedName name="Address" hidden="1">[1]Calculation!$K$9</definedName>
    <definedName name="ADisc4" hidden="1">#REF!</definedName>
    <definedName name="BuyGroup" hidden="1">[1]Calculation!$K$11</definedName>
    <definedName name="bv" hidden="1">#REF!</definedName>
    <definedName name="CityProv" hidden="1">[1]Calculation!$K$10</definedName>
    <definedName name="CUSTOMER_NAME">'[2]Master magasin'!#REF!</definedName>
    <definedName name="Dealer" hidden="1">#REF!</definedName>
    <definedName name="DealerName" hidden="1">[1]Calculation!$K$6</definedName>
    <definedName name="DealerType" localSheetId="0" hidden="1">#REF!</definedName>
    <definedName name="DealerType" hidden="1">#REF!</definedName>
    <definedName name="DFA" hidden="1">#REF!</definedName>
    <definedName name="DiAc1" hidden="1">#REF!</definedName>
    <definedName name="DiAc2" hidden="1">#REF!</definedName>
    <definedName name="DiAc3" hidden="1">#REF!</definedName>
    <definedName name="DiAc4" hidden="1">#REF!</definedName>
    <definedName name="DiscAct" hidden="1">#REF!</definedName>
    <definedName name="DiscAct33" hidden="1">#REF!</definedName>
    <definedName name="DiscActt" hidden="1">#REF!</definedName>
    <definedName name="DiscActt2" hidden="1">#REF!</definedName>
    <definedName name="DiscActual1" localSheetId="0" hidden="1">#REF!</definedName>
    <definedName name="DiscActual1" hidden="1">#REF!</definedName>
    <definedName name="DiscActual2" localSheetId="0" hidden="1">#REF!</definedName>
    <definedName name="DiscActual2" hidden="1">#REF!</definedName>
    <definedName name="DiscActual3" localSheetId="0" hidden="1">#REF!</definedName>
    <definedName name="DiscActual3" hidden="1">#REF!</definedName>
    <definedName name="DiscActual4" localSheetId="0" hidden="1">#REF!</definedName>
    <definedName name="DiscActual4" hidden="1">#REF!</definedName>
    <definedName name="DiscOver1" hidden="1">[1]Calculation!$B$11</definedName>
    <definedName name="DiscOver2" hidden="1">[1]Calculation!$C$11</definedName>
    <definedName name="DiscOver3" hidden="1">[1]Calculation!$E$11</definedName>
    <definedName name="DiscOver4" hidden="1">[1]Calculation!$F$11</definedName>
    <definedName name="_xlnm.Print_Area" localSheetId="0">'PRO DEAL'!$A$1:$AC$145</definedName>
    <definedName name="SalesRep" hidden="1">[1]Calculation!$K$4</definedName>
    <definedName name="ShipDateF1" hidden="1">[1]BonDeCommande!$E$11</definedName>
    <definedName name="ShipDateF2" hidden="1">[1]BonDeCommande!$E$12</definedName>
    <definedName name="ShipDateF3" hidden="1">[1]BonDeCommande!$E$13</definedName>
    <definedName name="ShipTo" hidden="1">[1]Calculation!$K$8</definedName>
    <definedName name="TD" hidden="1">#REF!</definedName>
    <definedName name="Terms1Over" hidden="1">[1]Calculation!$C$17</definedName>
    <definedName name="Terms2Over" hidden="1">[1]Calculation!$C$18</definedName>
    <definedName name="Terms3Over" hidden="1">[1]Calculation!$C$19</definedName>
    <definedName name="TypeDD" hidden="1">#REF!</definedName>
    <definedName name="TypeDealer" hidden="1">#REF!</definedName>
    <definedName name="vb" localSheetId="0" hidden="1">#REF!</definedName>
    <definedName name="vb" hidden="1">#REF!</definedName>
    <definedName name="vbbbb" hidden="1">#REF!</definedName>
    <definedName name="vnb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05" i="2" l="1"/>
  <c r="AB105" i="2" s="1"/>
  <c r="H104" i="2"/>
  <c r="Z104" i="2" s="1"/>
  <c r="AB104" i="2" s="1"/>
  <c r="Z96" i="2"/>
  <c r="AD96" i="2" s="1"/>
  <c r="Z64" i="2"/>
  <c r="AB64" i="2" s="1"/>
  <c r="Z46" i="2"/>
  <c r="AB46" i="2" s="1"/>
  <c r="Z40" i="2"/>
  <c r="AB40" i="2" s="1"/>
  <c r="Z22" i="2"/>
  <c r="AB22" i="2" s="1"/>
  <c r="Z19" i="2"/>
  <c r="AB19" i="2" s="1"/>
  <c r="Z114" i="2"/>
  <c r="Z113" i="2"/>
  <c r="Z112" i="2"/>
  <c r="Z111" i="2"/>
  <c r="Z110" i="2"/>
  <c r="Z109" i="2"/>
  <c r="Z108" i="2"/>
  <c r="Z107" i="2"/>
  <c r="Z103" i="2"/>
  <c r="Z102" i="2"/>
  <c r="Z100" i="2"/>
  <c r="Z99" i="2"/>
  <c r="Z98" i="2"/>
  <c r="Z97" i="2"/>
  <c r="Z95" i="2"/>
  <c r="Z94" i="2"/>
  <c r="Z91" i="2"/>
  <c r="Z90" i="2"/>
  <c r="Z89" i="2"/>
  <c r="Z87" i="2"/>
  <c r="Z86" i="2"/>
  <c r="Z85" i="2"/>
  <c r="Z84" i="2"/>
  <c r="Z83" i="2"/>
  <c r="Z82" i="2"/>
  <c r="Z81" i="2"/>
  <c r="Z79" i="2"/>
  <c r="Z78" i="2"/>
  <c r="Z77" i="2"/>
  <c r="Z76" i="2"/>
  <c r="Z75" i="2"/>
  <c r="Z74" i="2"/>
  <c r="Z72" i="2"/>
  <c r="Z71" i="2"/>
  <c r="Z70" i="2"/>
  <c r="Z69" i="2"/>
  <c r="Z67" i="2"/>
  <c r="Z66" i="2"/>
  <c r="Z65" i="2"/>
  <c r="Z63" i="2"/>
  <c r="Z61" i="2"/>
  <c r="Z60" i="2"/>
  <c r="Z59" i="2"/>
  <c r="Z58" i="2"/>
  <c r="Z55" i="2"/>
  <c r="Z54" i="2"/>
  <c r="Z53" i="2"/>
  <c r="Z52" i="2"/>
  <c r="Z50" i="2"/>
  <c r="Z49" i="2"/>
  <c r="Z48" i="2"/>
  <c r="Z47" i="2"/>
  <c r="Z45" i="2"/>
  <c r="Z44" i="2"/>
  <c r="Z42" i="2"/>
  <c r="Z41" i="2"/>
  <c r="Z39" i="2"/>
  <c r="Z37" i="2"/>
  <c r="Z36" i="2"/>
  <c r="Z35" i="2"/>
  <c r="Z34" i="2"/>
  <c r="Z33" i="2"/>
  <c r="Z32" i="2"/>
  <c r="Z31" i="2"/>
  <c r="Z30" i="2"/>
  <c r="Z29" i="2"/>
  <c r="Z28" i="2"/>
  <c r="Z27" i="2"/>
  <c r="Z25" i="2"/>
  <c r="Z24" i="2"/>
  <c r="Z23" i="2"/>
  <c r="Z21" i="2"/>
  <c r="Z20" i="2"/>
  <c r="Z18" i="2"/>
  <c r="W147" i="2"/>
  <c r="AB96" i="2" l="1"/>
  <c r="AB102" i="2"/>
  <c r="AB110" i="2" l="1"/>
  <c r="AB65" i="2"/>
  <c r="AB109" i="2"/>
  <c r="AB108" i="2"/>
  <c r="AB107" i="2"/>
  <c r="H106" i="2"/>
  <c r="Z106" i="2" s="1"/>
  <c r="AB84" i="2"/>
  <c r="AB83" i="2"/>
  <c r="AB75" i="2"/>
  <c r="AB69" i="2"/>
  <c r="AB70" i="2"/>
  <c r="AB71" i="2"/>
  <c r="AB59" i="2"/>
  <c r="AB60" i="2"/>
  <c r="AB45" i="2"/>
  <c r="AB47" i="2"/>
  <c r="AB35" i="2"/>
  <c r="AB34" i="2"/>
  <c r="AB30" i="2"/>
  <c r="AB29" i="2"/>
  <c r="AB31" i="2"/>
  <c r="AB106" i="2" l="1"/>
  <c r="AB61" i="2" l="1"/>
  <c r="AB87" i="2"/>
  <c r="AB86" i="2"/>
  <c r="AD94" i="2"/>
  <c r="AB111" i="2"/>
  <c r="AB94" i="2" l="1"/>
  <c r="AB49" i="2"/>
  <c r="AB23" i="2"/>
  <c r="AB41" i="2" l="1"/>
  <c r="AB52" i="2"/>
  <c r="AB53" i="2"/>
  <c r="AB39" i="2"/>
  <c r="AB42" i="2"/>
  <c r="AB114" i="2" l="1"/>
  <c r="AB113" i="2"/>
  <c r="AB103" i="2"/>
  <c r="AB112" i="2" l="1"/>
  <c r="AB54" i="2"/>
  <c r="AB55" i="2"/>
  <c r="E148" i="2"/>
  <c r="H148" i="2"/>
  <c r="I148" i="2"/>
  <c r="G148" i="2"/>
  <c r="F148" i="2"/>
  <c r="AB58" i="2"/>
  <c r="AD100" i="2"/>
  <c r="AD99" i="2"/>
  <c r="AD98" i="2"/>
  <c r="AD95" i="2"/>
  <c r="Z116" i="2" l="1"/>
  <c r="Z117" i="2"/>
  <c r="Z115" i="2"/>
  <c r="AB89" i="2"/>
  <c r="AB27" i="2"/>
  <c r="AB74" i="2"/>
  <c r="AB32" i="2"/>
  <c r="AB78" i="2"/>
  <c r="AB91" i="2"/>
  <c r="AB24" i="2"/>
  <c r="AB76" i="2"/>
  <c r="AB48" i="2"/>
  <c r="AB77" i="2"/>
  <c r="AB21" i="2"/>
  <c r="AB50" i="2"/>
  <c r="AB18" i="2"/>
  <c r="AB44" i="2"/>
  <c r="AB25" i="2"/>
  <c r="AB100" i="2"/>
  <c r="AB33" i="2"/>
  <c r="AB37" i="2"/>
  <c r="AB97" i="2"/>
  <c r="AB90" i="2"/>
  <c r="AB85" i="2"/>
  <c r="AB28" i="2"/>
  <c r="AB98" i="2"/>
  <c r="AB20" i="2"/>
  <c r="AD97" i="2"/>
  <c r="AD116" i="2" s="1"/>
  <c r="AB82" i="2"/>
  <c r="AB36" i="2"/>
  <c r="AB79" i="2"/>
  <c r="AB81" i="2"/>
  <c r="AB95" i="2"/>
  <c r="AB99" i="2"/>
  <c r="AB72" i="2"/>
  <c r="AB63" i="2"/>
  <c r="AB67" i="2"/>
  <c r="AB66" i="2"/>
  <c r="Z118" i="2" l="1"/>
  <c r="T148" i="2"/>
  <c r="P148" i="2"/>
  <c r="L148" i="2"/>
  <c r="S148" i="2"/>
  <c r="O148" i="2"/>
  <c r="M148" i="2"/>
  <c r="U148" i="2"/>
  <c r="R148" i="2"/>
  <c r="N148" i="2"/>
  <c r="J148" i="2"/>
  <c r="V148" i="2"/>
  <c r="Q148" i="2"/>
  <c r="K148" i="2"/>
  <c r="U149" i="2"/>
  <c r="L149" i="2"/>
  <c r="V149" i="2"/>
  <c r="S149" i="2"/>
  <c r="Q149" i="2"/>
  <c r="O149" i="2"/>
  <c r="M149" i="2"/>
  <c r="T149" i="2"/>
  <c r="R149" i="2"/>
  <c r="P149" i="2"/>
  <c r="N149" i="2"/>
  <c r="J149" i="2"/>
  <c r="K149" i="2"/>
  <c r="T150" i="2"/>
  <c r="P150" i="2"/>
  <c r="L150" i="2"/>
  <c r="S150" i="2"/>
  <c r="O150" i="2"/>
  <c r="M150" i="2"/>
  <c r="U150" i="2"/>
  <c r="R150" i="2"/>
  <c r="N150" i="2"/>
  <c r="J150" i="2"/>
  <c r="V150" i="2"/>
  <c r="Q150" i="2"/>
  <c r="K150" i="2"/>
  <c r="AB117" i="2"/>
  <c r="AB116" i="2"/>
  <c r="AD115" i="2"/>
  <c r="AD117" i="2" s="1"/>
  <c r="AB115" i="2"/>
  <c r="W150" i="2" l="1"/>
  <c r="W148" i="2"/>
  <c r="W149" i="2"/>
  <c r="AB118" i="2"/>
  <c r="H149" i="2"/>
  <c r="G149" i="2"/>
  <c r="I149" i="2"/>
  <c r="AB119" i="2" l="1"/>
  <c r="AB120" i="2" s="1"/>
  <c r="AB121" i="2" l="1"/>
</calcChain>
</file>

<file path=xl/sharedStrings.xml><?xml version="1.0" encoding="utf-8"?>
<sst xmlns="http://schemas.openxmlformats.org/spreadsheetml/2006/main" count="569" uniqueCount="360">
  <si>
    <t>orders@tecnicagroup.ca</t>
  </si>
  <si>
    <t>SKU</t>
  </si>
  <si>
    <t>156</t>
  </si>
  <si>
    <t>160</t>
  </si>
  <si>
    <t>165</t>
  </si>
  <si>
    <t>170</t>
  </si>
  <si>
    <t>172</t>
  </si>
  <si>
    <t>QTY</t>
  </si>
  <si>
    <t>$$$ TOTAL</t>
  </si>
  <si>
    <t>153</t>
  </si>
  <si>
    <t>174</t>
  </si>
  <si>
    <t>150</t>
  </si>
  <si>
    <t>163</t>
  </si>
  <si>
    <t>177</t>
  </si>
  <si>
    <t>180</t>
  </si>
  <si>
    <t>185</t>
  </si>
  <si>
    <t>186</t>
  </si>
  <si>
    <t>161</t>
  </si>
  <si>
    <t>193</t>
  </si>
  <si>
    <t>179</t>
  </si>
  <si>
    <t>151</t>
  </si>
  <si>
    <t>158</t>
  </si>
  <si>
    <t>BINDINGS</t>
  </si>
  <si>
    <t>OS</t>
  </si>
  <si>
    <t>Code TGC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</si>
  <si>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</si>
  <si>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</si>
  <si>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</si>
  <si>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</si>
  <si>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</si>
  <si>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</si>
  <si>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</si>
  <si>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</si>
  <si>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</si>
  <si>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</si>
  <si>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</si>
  <si>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</si>
  <si>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</si>
  <si>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</si>
  <si>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</si>
  <si>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</si>
  <si>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</si>
  <si>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</si>
  <si>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</si>
  <si>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BOOTS / BOTTES</t>
  </si>
  <si>
    <t>SKIS</t>
  </si>
  <si>
    <t>NL</t>
  </si>
  <si>
    <t>NB</t>
  </si>
  <si>
    <t>NS</t>
  </si>
  <si>
    <t>PE</t>
  </si>
  <si>
    <t>QC</t>
  </si>
  <si>
    <t>ON</t>
  </si>
  <si>
    <t>MB</t>
  </si>
  <si>
    <t>SK</t>
  </si>
  <si>
    <t>AB</t>
  </si>
  <si>
    <t>BC</t>
  </si>
  <si>
    <t>NT</t>
  </si>
  <si>
    <t>YT</t>
  </si>
  <si>
    <t>NU</t>
  </si>
  <si>
    <t>Taxes</t>
  </si>
  <si>
    <t>PROVINCE DE LIVRAISON / DELIVERY PROVINCE:</t>
  </si>
  <si>
    <t>TOTAL</t>
  </si>
  <si>
    <t>Nom/Name :</t>
  </si>
  <si>
    <t>Email:</t>
  </si>
  <si>
    <t xml:space="preserve">Phone number: </t>
  </si>
  <si>
    <t>À être livré chez le détaillant ci-dessous/To be delivered to the dealer below:</t>
  </si>
  <si>
    <t>Détaillant/Dealer:</t>
  </si>
  <si>
    <t>Adresse/Address:</t>
  </si>
  <si>
    <t>Ville, Prov/City, Prov:</t>
  </si>
  <si>
    <t>Code Postal/Postal Code :</t>
  </si>
  <si>
    <t xml:space="preserve">Modalités:    </t>
  </si>
  <si>
    <t>Terms &amp; Conditions:</t>
  </si>
  <si>
    <t>Please send form to</t>
  </si>
  <si>
    <t>514-745-2002</t>
  </si>
  <si>
    <t>= NON-DISPONIBLE/ NOT AVAILABLE</t>
  </si>
  <si>
    <t>*** S.V.P Mettre un "X" dans votre province./Please mark your province with an X.</t>
  </si>
  <si>
    <t>Shipping boot</t>
  </si>
  <si>
    <t>Shipping ski</t>
  </si>
  <si>
    <t xml:space="preserve"> </t>
  </si>
  <si>
    <t xml:space="preserve">
TO ORDER ONLINE / POUR COMMANDER EN LIGNE WWW.TECNICAGROUP.CA </t>
  </si>
  <si>
    <t>Veuillez svp consulter notre site internet pour vérifier le statut actuel de notre inventaire au besoin.</t>
  </si>
  <si>
    <t>Please order online to check our latest updated inventory</t>
  </si>
  <si>
    <t>PRO DEAL Card #</t>
  </si>
  <si>
    <t>162</t>
  </si>
  <si>
    <t>168</t>
  </si>
  <si>
    <t>144</t>
  </si>
  <si>
    <t>DIN 4-13</t>
  </si>
  <si>
    <t>DIN 3-11</t>
  </si>
  <si>
    <t>DIN 5-10</t>
  </si>
  <si>
    <t>DIN 6-13</t>
  </si>
  <si>
    <t xml:space="preserve">                                                                                            BINDINGS &amp; BAGS / FIXATIONS ET SACS        
             Bindings can be ordered on a 1 to 1 ratio with flat skis ONLY / Une fixation ne peut être achetée que pour aller avec un ski flat SEULEMENT</t>
  </si>
  <si>
    <t>TOTAL BEFORE SHIPPING AND TAXES / TOTAL AVANT TRANSPORT ET TAXES</t>
  </si>
  <si>
    <t>Shipping accessories</t>
  </si>
  <si>
    <t>TOTAL BOOTS</t>
  </si>
  <si>
    <t>DIN 6-16</t>
  </si>
  <si>
    <t>TOTAL SKIS &amp; BINDINGS</t>
  </si>
  <si>
    <t>BINDINGS / FIXATIONS</t>
  </si>
  <si>
    <t>FLAT</t>
  </si>
  <si>
    <t>TAXES</t>
  </si>
  <si>
    <t>Téléphone/Phone Number</t>
  </si>
  <si>
    <t>Shipping</t>
  </si>
  <si>
    <t>PRICE</t>
  </si>
  <si>
    <t>SPEEDMACHINE</t>
  </si>
  <si>
    <t>STRIDER</t>
  </si>
  <si>
    <t>SPORTMACHINE</t>
  </si>
  <si>
    <t>CRUISE</t>
  </si>
  <si>
    <t>ON PISTE</t>
  </si>
  <si>
    <t>ALL MOUNTAIN PERFORMANCE</t>
  </si>
  <si>
    <t>ALL MOUNTAIN PERFORMANCE WOMEN</t>
  </si>
  <si>
    <t>ALL MOUNTAIN FREESKI</t>
  </si>
  <si>
    <t>FREESKI</t>
  </si>
  <si>
    <t>FREESTYLE</t>
  </si>
  <si>
    <t>BAGS</t>
  </si>
  <si>
    <t xml:space="preserve">Le matériel choisi sera envoyé directement chez un détaillant Nordica.  Le détaillant se réserve le droit de facturer des coûts pour l'installation de fixations. </t>
  </si>
  <si>
    <t xml:space="preserve">The selected products will be sent directly to an authorized Nordica dealer. The dealer reserves the rights to charge additional fees for binding installation if required. </t>
  </si>
  <si>
    <t>SPEEDMACHINE 85 W ANTHRACITE/BLACK/WHITE</t>
  </si>
  <si>
    <t>05175415</t>
  </si>
  <si>
    <t>050P1600 093</t>
  </si>
  <si>
    <t>05175417</t>
  </si>
  <si>
    <t>050P1800 089</t>
  </si>
  <si>
    <t>05175419</t>
  </si>
  <si>
    <t>050R1400 M86</t>
  </si>
  <si>
    <t>05175601</t>
  </si>
  <si>
    <t>050R1800 Q04</t>
  </si>
  <si>
    <t>05175603</t>
  </si>
  <si>
    <t>050R3000 786</t>
  </si>
  <si>
    <t>05175611</t>
  </si>
  <si>
    <t>050R3400 389</t>
  </si>
  <si>
    <t>05175613</t>
  </si>
  <si>
    <t>SENTRA S 5 FDT</t>
  </si>
  <si>
    <t>0N303600 741</t>
  </si>
  <si>
    <t>0316B007</t>
  </si>
  <si>
    <t>BACKPACK</t>
  </si>
  <si>
    <t>0N301500 741</t>
  </si>
  <si>
    <t>0316B003</t>
  </si>
  <si>
    <t>BOOT BACKPACK</t>
  </si>
  <si>
    <t>0N301400 741</t>
  </si>
  <si>
    <t>0316B015</t>
  </si>
  <si>
    <t>BOOT BAG</t>
  </si>
  <si>
    <t>0N301800 741</t>
  </si>
  <si>
    <t>0316B021</t>
  </si>
  <si>
    <t>DOUBLE ROLLER SKI BAG</t>
  </si>
  <si>
    <t>0N303700 741</t>
  </si>
  <si>
    <t>0316B019</t>
  </si>
  <si>
    <t>PROMO BOOT BAG</t>
  </si>
  <si>
    <t>0N303800 741</t>
  </si>
  <si>
    <t>0316B011</t>
  </si>
  <si>
    <t>PROMO SKI BAG</t>
  </si>
  <si>
    <t>0N302800 741</t>
  </si>
  <si>
    <t>0316B005</t>
  </si>
  <si>
    <t>RACE 3 PAIR SKI BAG</t>
  </si>
  <si>
    <t>0N301900 741</t>
  </si>
  <si>
    <t>0316B013</t>
  </si>
  <si>
    <t>RACE DUFFLE ROLLER</t>
  </si>
  <si>
    <t>0N301700 741</t>
  </si>
  <si>
    <t>0316B017</t>
  </si>
  <si>
    <t>SINGLE SKI BAG</t>
  </si>
  <si>
    <t>315</t>
  </si>
  <si>
    <t>320</t>
  </si>
  <si>
    <t>169</t>
  </si>
  <si>
    <t>191</t>
  </si>
  <si>
    <t>TOTAL BAGS</t>
  </si>
  <si>
    <t>Province</t>
  </si>
  <si>
    <t>Item</t>
  </si>
  <si>
    <t xml:space="preserve">Shipping </t>
  </si>
  <si>
    <t>PEI / NF / NB / NS</t>
  </si>
  <si>
    <t>SAC / BAG</t>
  </si>
  <si>
    <t>ON / QC</t>
  </si>
  <si>
    <t>SK / MB</t>
  </si>
  <si>
    <t>AB / BC</t>
  </si>
  <si>
    <t>NT / YK / NU</t>
  </si>
  <si>
    <t>PROMACHINE</t>
  </si>
  <si>
    <t>325</t>
  </si>
  <si>
    <t>050F4200 741</t>
  </si>
  <si>
    <t>05185401</t>
  </si>
  <si>
    <t>PROMACHINE 130 (GRIP WALK)</t>
  </si>
  <si>
    <t>050F4400 T83</t>
  </si>
  <si>
    <t>05185405</t>
  </si>
  <si>
    <t>PROMACHINE 120 (GRIP WALK)</t>
  </si>
  <si>
    <t>050F4500 N74</t>
  </si>
  <si>
    <t>05185407</t>
  </si>
  <si>
    <t>PROMACHINE 120</t>
  </si>
  <si>
    <t>050F5000 N44</t>
  </si>
  <si>
    <t>05185413</t>
  </si>
  <si>
    <t>PROMACHINE 110</t>
  </si>
  <si>
    <t>050F4600 774</t>
  </si>
  <si>
    <t>05185409</t>
  </si>
  <si>
    <t>PROMACHINE 115 W (GRIP WALK)</t>
  </si>
  <si>
    <t>050F4800 N74</t>
  </si>
  <si>
    <t>05185411</t>
  </si>
  <si>
    <t>PROMACHINE 105 W</t>
  </si>
  <si>
    <t>050F5200 T64</t>
  </si>
  <si>
    <t>05185415</t>
  </si>
  <si>
    <t>PROMACHINE 95 W</t>
  </si>
  <si>
    <t>050F5400 787</t>
  </si>
  <si>
    <t>05185417</t>
  </si>
  <si>
    <t>PROMACHINE 85 W</t>
  </si>
  <si>
    <t>050H1001 M73</t>
  </si>
  <si>
    <t>05185419</t>
  </si>
  <si>
    <t>SPEEDMACHINE 130 CARBON</t>
  </si>
  <si>
    <t>050H1401 M86</t>
  </si>
  <si>
    <t>05185421</t>
  </si>
  <si>
    <t>SPEEDMACHINE 130</t>
  </si>
  <si>
    <t>050H2201 P34</t>
  </si>
  <si>
    <t>05185425</t>
  </si>
  <si>
    <t>SPEEDMACHINE 120</t>
  </si>
  <si>
    <t>050H3001 M99</t>
  </si>
  <si>
    <t>05185429</t>
  </si>
  <si>
    <t>050H3001 N44</t>
  </si>
  <si>
    <t>05185431</t>
  </si>
  <si>
    <t>050H3801 N99</t>
  </si>
  <si>
    <t>05185437</t>
  </si>
  <si>
    <t>SPEEDMACHINE 100</t>
  </si>
  <si>
    <t>050H1801 M73</t>
  </si>
  <si>
    <t>05185423</t>
  </si>
  <si>
    <t>SPEEDMACHINE 115 W</t>
  </si>
  <si>
    <t>050H2601 9E6</t>
  </si>
  <si>
    <t>05185427</t>
  </si>
  <si>
    <t>SPEEDMACHINE 105 W</t>
  </si>
  <si>
    <t>050H3401 7X1</t>
  </si>
  <si>
    <t>05185435</t>
  </si>
  <si>
    <t>SPEEDMACHINE 95 W</t>
  </si>
  <si>
    <t>050H4201 M76</t>
  </si>
  <si>
    <t>05185439</t>
  </si>
  <si>
    <t>050H4201 541</t>
  </si>
  <si>
    <t>05185441</t>
  </si>
  <si>
    <t xml:space="preserve">SPEEDMACHINE 110 ANTHRACITE/BLACK/RED
</t>
  </si>
  <si>
    <t>SPEEDMACHINE 110 BLACK/RED/WHITE</t>
  </si>
  <si>
    <t>SPEEDMACHINE 85 W WHITE/ANTHRACITE/LIGHT BLUE</t>
  </si>
  <si>
    <t>050P1400 386</t>
  </si>
  <si>
    <t>STRIDER 130 PRO DYN</t>
  </si>
  <si>
    <t>STRIDER 120 DYN</t>
  </si>
  <si>
    <t>STRIDER 110</t>
  </si>
  <si>
    <t>050P1700 M11</t>
  </si>
  <si>
    <t>05185447</t>
  </si>
  <si>
    <t>STRIDER 115 W DYN</t>
  </si>
  <si>
    <t>SPORTMACHINE 130</t>
  </si>
  <si>
    <t>SPORTMACHINE 120</t>
  </si>
  <si>
    <t>050R2200 U67</t>
  </si>
  <si>
    <t>05185603</t>
  </si>
  <si>
    <t>SPORTMACHINE 110</t>
  </si>
  <si>
    <t>050R3000 N99</t>
  </si>
  <si>
    <t>05185607</t>
  </si>
  <si>
    <t>050R2600 7A6</t>
  </si>
  <si>
    <t>05185605</t>
  </si>
  <si>
    <t>SPORTMACHINE 95 W</t>
  </si>
  <si>
    <t>SPORTMACHINE 85 W</t>
  </si>
  <si>
    <t>SPORTMACHINE 100 BLACK/WHITE/RED</t>
  </si>
  <si>
    <t>SPORTMACHINE 100 ANTHRACITE/BLACK/LIME</t>
  </si>
  <si>
    <t>05053804 168</t>
  </si>
  <si>
    <t>05185901</t>
  </si>
  <si>
    <t>CRUISE 120</t>
  </si>
  <si>
    <t>05054204 770</t>
  </si>
  <si>
    <t>05185905</t>
  </si>
  <si>
    <t>CRUISE 80</t>
  </si>
  <si>
    <t>05054104 2T2</t>
  </si>
  <si>
    <t>05185903</t>
  </si>
  <si>
    <t>CRUISE 85 W</t>
  </si>
  <si>
    <t>05054304 M48</t>
  </si>
  <si>
    <t>05185907</t>
  </si>
  <si>
    <t>CRUISE 75 W</t>
  </si>
  <si>
    <t>0A8024KA 001</t>
  </si>
  <si>
    <t>DOBERMANN SLR RB FDT</t>
  </si>
  <si>
    <t>0A8030LB 001</t>
  </si>
  <si>
    <t xml:space="preserve">DOBERMANN SPITFIRE RB FDT </t>
  </si>
  <si>
    <t>0A8032NA 001</t>
  </si>
  <si>
    <t>DOBERMANN SPITFIRE PRO FDT</t>
  </si>
  <si>
    <t>0A8034NB 001</t>
  </si>
  <si>
    <t>DOBERMANN SPITFIRE TI FDT</t>
  </si>
  <si>
    <t>XCELL 14 FDT</t>
  </si>
  <si>
    <t>XCELL 12 FDT</t>
  </si>
  <si>
    <t>TPX 12 FDT</t>
  </si>
  <si>
    <t>155</t>
  </si>
  <si>
    <t>0A8040KA 001</t>
  </si>
  <si>
    <t>GT SPEEDMACHINE 80 FDT</t>
  </si>
  <si>
    <t>0A8042LC 001</t>
  </si>
  <si>
    <t>GT 84 TI FDT</t>
  </si>
  <si>
    <t>0A8044NA 001</t>
  </si>
  <si>
    <t>GT 80 TI FDT</t>
  </si>
  <si>
    <t>0A8046NB 001</t>
  </si>
  <si>
    <t>GT 76 TI FDT</t>
  </si>
  <si>
    <t>0A8048SA 001</t>
  </si>
  <si>
    <t>GT 76 CA FDT</t>
  </si>
  <si>
    <t>0A8060OA 001</t>
  </si>
  <si>
    <t>SENTRA SL 7 TI FDT</t>
  </si>
  <si>
    <t>0A8062OA 001</t>
  </si>
  <si>
    <t>SENTRA S 6 FDT</t>
  </si>
  <si>
    <t>0A8064OA 001</t>
  </si>
  <si>
    <t>0A8066SB 001</t>
  </si>
  <si>
    <t>SENTRA S 4 FDT</t>
  </si>
  <si>
    <t>TP2 LIGHT 11 FDT</t>
  </si>
  <si>
    <t>TP2 COMPACT 10 FDT</t>
  </si>
  <si>
    <t>0A809000 001</t>
  </si>
  <si>
    <t>NAVIGATOR 90</t>
  </si>
  <si>
    <t>0A809200 001</t>
  </si>
  <si>
    <t>NAVIGATOR 85</t>
  </si>
  <si>
    <t>0A809400 001</t>
  </si>
  <si>
    <t>NAVIGATOR 80</t>
  </si>
  <si>
    <t>0A809600 001</t>
  </si>
  <si>
    <t>ASTRAL 88</t>
  </si>
  <si>
    <t>0A809800 001</t>
  </si>
  <si>
    <t>ASTRAL 84</t>
  </si>
  <si>
    <t>0A810000 001</t>
  </si>
  <si>
    <t>ASTRAL 78</t>
  </si>
  <si>
    <t>0A811000 001</t>
  </si>
  <si>
    <t>ENFORCER PRO</t>
  </si>
  <si>
    <t>0A811200 001</t>
  </si>
  <si>
    <t>ENFORCER 110</t>
  </si>
  <si>
    <t>0A811400 001</t>
  </si>
  <si>
    <t>ENFORCER 100</t>
  </si>
  <si>
    <t>0A811600 001</t>
  </si>
  <si>
    <t>ENFORCER 93</t>
  </si>
  <si>
    <t>0A811800 001</t>
  </si>
  <si>
    <t>SANTA ANA 110</t>
  </si>
  <si>
    <t>0A812000 001</t>
  </si>
  <si>
    <t>SANTA ANA 100</t>
  </si>
  <si>
    <t>0A812200 001</t>
  </si>
  <si>
    <t>SANTA ANA 93</t>
  </si>
  <si>
    <t>0A813000 001</t>
  </si>
  <si>
    <t xml:space="preserve">SOUL RIDER 97 </t>
  </si>
  <si>
    <t>0A813200 001</t>
  </si>
  <si>
    <t>SOUL RIDER 87</t>
  </si>
  <si>
    <t>0A813400 001</t>
  </si>
  <si>
    <t>SOUL RIDER 84</t>
  </si>
  <si>
    <t>8C804600 001</t>
  </si>
  <si>
    <t>7018BA09</t>
  </si>
  <si>
    <t>MARKER JESTER 16 ID</t>
  </si>
  <si>
    <t>8C805000 001</t>
  </si>
  <si>
    <t>7018BA11</t>
  </si>
  <si>
    <t xml:space="preserve">MARKER GRIFFON 13 ID </t>
  </si>
  <si>
    <t>8C805400 001</t>
  </si>
  <si>
    <t>7018BA15</t>
  </si>
  <si>
    <t>8C805600 001</t>
  </si>
  <si>
    <t>7018BA17</t>
  </si>
  <si>
    <t>MARKER SQUIRE 11 ID - 90MM BRAKE</t>
  </si>
  <si>
    <t>MARKER SQUIRE 11 ID - 110MM BRAKE</t>
  </si>
  <si>
    <t>8C806000 001</t>
  </si>
  <si>
    <t>7018BA21</t>
  </si>
  <si>
    <t xml:space="preserve">MARKER KING PIN 10 </t>
  </si>
  <si>
    <t>8C806400 001</t>
  </si>
  <si>
    <t>7018BA25</t>
  </si>
  <si>
    <t>8C806600 001</t>
  </si>
  <si>
    <t>7018BA27</t>
  </si>
  <si>
    <t>MARKER KING PIN 13 - 100MM BRAKE</t>
  </si>
  <si>
    <t>MARKER KING PIN 13 - 125MM BRAKE</t>
  </si>
  <si>
    <t>0N304000 386</t>
  </si>
  <si>
    <t>0317B001</t>
  </si>
  <si>
    <t>ACTIVE MOUNTAIN BACKPACK</t>
  </si>
  <si>
    <t>0N304400 045</t>
  </si>
  <si>
    <t>0318B007</t>
  </si>
  <si>
    <t>BELLES BACKPACK</t>
  </si>
  <si>
    <t>0N304500 100</t>
  </si>
  <si>
    <t>0318B009</t>
  </si>
  <si>
    <t>BUSINESS BACKPACK</t>
  </si>
  <si>
    <t>0N304600 100</t>
  </si>
  <si>
    <t>0318B011</t>
  </si>
  <si>
    <t>BUSINESS TROLLEY</t>
  </si>
  <si>
    <t>Promotion valide pour la saison 2018/19 ou jusqu'à épuisement des stocks.</t>
  </si>
  <si>
    <t>Offer valid for the 2018/19 season or while quantities last.</t>
  </si>
  <si>
    <t xml:space="preserve"> 2018-2019 PRO DEAL ORDER FORM / BON DE COMMANDE PRO DEAL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</si>
</sst>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  <numFmt numFmtId="165" formatCode="General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</numFmts>
  <fonts count="61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4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rgb="FFC00000"/>
      <name val="Century Gothic"/>
      <family val="2"/>
    </font>
    <font>
      <sz val="10"/>
      <name val="MS Sans Serif"/>
      <family val="2"/>
    </font>
    <font>
      <sz val="10"/>
      <name val="Geneva"/>
    </font>
    <font>
      <sz val="10"/>
      <name val="Helv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sz val="12"/>
      <color theme="1"/>
      <name val="Candara"/>
      <family val="2"/>
    </font>
    <font>
      <b/>
      <sz val="11"/>
      <color rgb="FF3F3F3F"/>
      <name val="Century Gothic"/>
      <family val="2"/>
    </font>
    <font>
      <b/>
      <sz val="18"/>
      <color theme="3"/>
      <name val="Calibri Light"/>
      <family val="2"/>
      <scheme val="major"/>
    </font>
    <font>
      <sz val="11"/>
      <color rgb="FFFF000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0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indexed="8"/>
      <name val="Century Gothic"/>
      <family val="2"/>
    </font>
    <font>
      <b/>
      <u/>
      <sz val="14"/>
      <color theme="10"/>
      <name val="Century Gothic"/>
      <family val="2"/>
    </font>
    <font>
      <b/>
      <sz val="14"/>
      <color theme="5" tint="-0.249977111117893"/>
      <name val="Century Gothic"/>
      <family val="2"/>
    </font>
    <font>
      <b/>
      <sz val="13"/>
      <color theme="1"/>
      <name val="Century Gothic"/>
      <family val="2"/>
    </font>
    <font>
      <b/>
      <sz val="13"/>
      <color indexed="8"/>
      <name val="Century Gothic"/>
      <family val="2"/>
    </font>
    <font>
      <b/>
      <sz val="12"/>
      <color rgb="FFFF0000"/>
      <name val="Century Gothic"/>
      <family val="2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sz val="12"/>
      <name val="Century Gothic"/>
      <family val="2"/>
    </font>
    <font>
      <sz val="13"/>
      <color theme="1"/>
      <name val="Century Gothic"/>
      <family val="2"/>
    </font>
    <font>
      <sz val="11"/>
      <name val="Century Gothic"/>
      <family val="2"/>
    </font>
    <font>
      <b/>
      <sz val="12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6"/>
      <color theme="5" tint="-0.249977111117893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color rgb="FF000000"/>
      <name val="Century Gothic"/>
      <family val="2"/>
    </font>
    <font>
      <b/>
      <sz val="20"/>
      <color theme="0"/>
      <name val="Century Gothic"/>
      <family val="2"/>
    </font>
    <font>
      <sz val="14"/>
      <color rgb="FFFF0000"/>
      <name val="Century Gothic"/>
      <family val="2"/>
    </font>
    <font>
      <b/>
      <sz val="14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bgColor theme="5" tint="-0.249977111117893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5" fillId="10" borderId="44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5" borderId="0" applyNumberFormat="0" applyBorder="0" applyAlignment="0" applyProtection="0"/>
    <xf numFmtId="0" fontId="19" fillId="8" borderId="40" applyNumberFormat="0" applyAlignment="0" applyProtection="0"/>
    <xf numFmtId="0" fontId="20" fillId="9" borderId="43" applyNumberFormat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7" applyNumberFormat="0" applyFill="0" applyAlignment="0" applyProtection="0"/>
    <xf numFmtId="0" fontId="24" fillId="0" borderId="38" applyNumberFormat="0" applyFill="0" applyAlignment="0" applyProtection="0"/>
    <xf numFmtId="0" fontId="25" fillId="0" borderId="3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7" borderId="40" applyNumberFormat="0" applyAlignment="0" applyProtection="0"/>
    <xf numFmtId="0" fontId="27" fillId="0" borderId="42" applyNumberFormat="0" applyFill="0" applyAlignment="0" applyProtection="0"/>
    <xf numFmtId="38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/>
    <xf numFmtId="0" fontId="29" fillId="0" borderId="0"/>
    <xf numFmtId="165" fontId="16" fillId="0" borderId="0"/>
    <xf numFmtId="0" fontId="30" fillId="8" borderId="41" applyNumberFormat="0" applyAlignment="0" applyProtection="0"/>
    <xf numFmtId="9" fontId="9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8" fillId="0" borderId="45" applyNumberFormat="0" applyFill="0" applyAlignment="0" applyProtection="0"/>
    <xf numFmtId="6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44">
    <xf numFmtId="0" fontId="0" fillId="0" borderId="0" xfId="0"/>
    <xf numFmtId="0" fontId="7" fillId="0" borderId="0" xfId="5" applyFont="1" applyBorder="1" applyProtection="1">
      <protection hidden="1"/>
    </xf>
    <xf numFmtId="0" fontId="10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right"/>
      <protection hidden="1"/>
    </xf>
    <xf numFmtId="44" fontId="7" fillId="0" borderId="0" xfId="1" applyFont="1" applyBorder="1" applyProtection="1">
      <protection hidden="1"/>
    </xf>
    <xf numFmtId="0" fontId="13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center"/>
      <protection hidden="1"/>
    </xf>
    <xf numFmtId="0" fontId="11" fillId="35" borderId="23" xfId="5" applyFont="1" applyFill="1" applyBorder="1" applyAlignment="1" applyProtection="1">
      <alignment horizontal="center"/>
      <protection hidden="1"/>
    </xf>
    <xf numFmtId="0" fontId="7" fillId="0" borderId="0" xfId="5" applyFont="1" applyFill="1" applyBorder="1" applyProtection="1">
      <protection hidden="1"/>
    </xf>
    <xf numFmtId="49" fontId="33" fillId="0" borderId="47" xfId="50" applyNumberFormat="1" applyFont="1" applyBorder="1" applyAlignment="1" applyProtection="1">
      <protection locked="0"/>
    </xf>
    <xf numFmtId="0" fontId="34" fillId="0" borderId="0" xfId="50" applyFont="1" applyFill="1" applyBorder="1" applyAlignment="1" applyProtection="1">
      <alignment textRotation="90"/>
      <protection hidden="1"/>
    </xf>
    <xf numFmtId="0" fontId="35" fillId="0" borderId="0" xfId="50" applyFont="1" applyFill="1" applyBorder="1" applyAlignment="1" applyProtection="1">
      <alignment vertical="center" wrapText="1"/>
      <protection hidden="1"/>
    </xf>
    <xf numFmtId="0" fontId="8" fillId="0" borderId="0" xfId="50" quotePrefix="1" applyFont="1" applyFill="1" applyBorder="1" applyAlignment="1" applyProtection="1">
      <alignment vertical="center"/>
      <protection hidden="1"/>
    </xf>
    <xf numFmtId="0" fontId="36" fillId="0" borderId="0" xfId="4" applyFont="1" applyFill="1" applyBorder="1" applyAlignment="1" applyProtection="1">
      <alignment vertical="center" wrapText="1"/>
      <protection hidden="1"/>
    </xf>
    <xf numFmtId="0" fontId="12" fillId="0" borderId="0" xfId="50" applyFont="1" applyBorder="1" applyAlignment="1" applyProtection="1">
      <protection hidden="1"/>
    </xf>
    <xf numFmtId="44" fontId="12" fillId="0" borderId="0" xfId="1" applyFont="1" applyBorder="1" applyAlignment="1" applyProtection="1">
      <alignment horizontal="left"/>
      <protection hidden="1"/>
    </xf>
    <xf numFmtId="0" fontId="11" fillId="0" borderId="0" xfId="50" applyFont="1" applyBorder="1" applyAlignment="1" applyProtection="1">
      <alignment horizontal="left"/>
      <protection hidden="1"/>
    </xf>
    <xf numFmtId="44" fontId="11" fillId="0" borderId="0" xfId="1" applyFont="1" applyBorder="1" applyAlignment="1" applyProtection="1">
      <alignment horizontal="left"/>
      <protection hidden="1"/>
    </xf>
    <xf numFmtId="0" fontId="39" fillId="0" borderId="0" xfId="4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49" fontId="43" fillId="0" borderId="47" xfId="50" applyNumberFormat="1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hidden="1"/>
    </xf>
    <xf numFmtId="0" fontId="12" fillId="0" borderId="0" xfId="50" applyFont="1" applyBorder="1" applyAlignment="1" applyProtection="1">
      <alignment horizontal="left"/>
      <protection hidden="1"/>
    </xf>
    <xf numFmtId="0" fontId="12" fillId="0" borderId="0" xfId="50" applyFont="1" applyFill="1" applyBorder="1" applyAlignment="1" applyProtection="1">
      <alignment horizontal="left"/>
      <protection hidden="1"/>
    </xf>
    <xf numFmtId="0" fontId="40" fillId="0" borderId="0" xfId="5" applyFont="1" applyBorder="1" applyAlignment="1" applyProtection="1">
      <alignment horizontal="center"/>
      <protection hidden="1"/>
    </xf>
    <xf numFmtId="0" fontId="40" fillId="0" borderId="32" xfId="5" applyFont="1" applyBorder="1" applyAlignment="1" applyProtection="1">
      <alignment horizontal="center"/>
      <protection hidden="1"/>
    </xf>
    <xf numFmtId="0" fontId="12" fillId="0" borderId="0" xfId="50" applyNumberFormat="1" applyFont="1" applyBorder="1" applyAlignment="1" applyProtection="1">
      <alignment horizontal="left" vertical="center"/>
      <protection hidden="1"/>
    </xf>
    <xf numFmtId="0" fontId="12" fillId="0" borderId="0" xfId="50" applyFont="1" applyBorder="1" applyAlignment="1" applyProtection="1">
      <alignment horizontal="right"/>
      <protection hidden="1"/>
    </xf>
    <xf numFmtId="44" fontId="44" fillId="0" borderId="46" xfId="1" applyFont="1" applyBorder="1" applyProtection="1">
      <protection hidden="1"/>
    </xf>
    <xf numFmtId="44" fontId="35" fillId="0" borderId="2" xfId="5" applyNumberFormat="1" applyFont="1" applyBorder="1" applyProtection="1">
      <protection hidden="1"/>
    </xf>
    <xf numFmtId="44" fontId="44" fillId="0" borderId="2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40" fillId="0" borderId="0" xfId="5" applyFont="1" applyBorder="1" applyAlignment="1" applyProtection="1">
      <alignment horizontal="right"/>
      <protection hidden="1"/>
    </xf>
    <xf numFmtId="0" fontId="38" fillId="0" borderId="0" xfId="50" applyFont="1" applyFill="1" applyBorder="1" applyAlignment="1" applyProtection="1">
      <alignment horizontal="left"/>
      <protection hidden="1"/>
    </xf>
    <xf numFmtId="0" fontId="12" fillId="0" borderId="0" xfId="5" applyFont="1" applyFill="1" applyBorder="1" applyAlignment="1" applyProtection="1">
      <alignment horizontal="left"/>
      <protection hidden="1"/>
    </xf>
    <xf numFmtId="1" fontId="45" fillId="2" borderId="0" xfId="0" applyNumberFormat="1" applyFont="1" applyFill="1" applyBorder="1" applyAlignment="1" applyProtection="1">
      <alignment horizontal="center"/>
      <protection hidden="1"/>
    </xf>
    <xf numFmtId="1" fontId="9" fillId="2" borderId="0" xfId="0" applyNumberFormat="1" applyFont="1" applyFill="1" applyBorder="1" applyAlignment="1" applyProtection="1">
      <alignment horizontal="center"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1" fontId="9" fillId="2" borderId="17" xfId="0" applyNumberFormat="1" applyFont="1" applyFill="1" applyBorder="1" applyAlignment="1" applyProtection="1">
      <alignment horizontal="center"/>
      <protection hidden="1"/>
    </xf>
    <xf numFmtId="1" fontId="9" fillId="2" borderId="18" xfId="0" applyNumberFormat="1" applyFont="1" applyFill="1" applyBorder="1" applyAlignment="1" applyProtection="1">
      <alignment horizontal="center"/>
      <protection hidden="1"/>
    </xf>
    <xf numFmtId="49" fontId="44" fillId="2" borderId="5" xfId="0" applyNumberFormat="1" applyFont="1" applyFill="1" applyBorder="1" applyAlignment="1" applyProtection="1">
      <alignment horizontal="center"/>
      <protection hidden="1"/>
    </xf>
    <xf numFmtId="1" fontId="44" fillId="2" borderId="0" xfId="0" applyNumberFormat="1" applyFont="1" applyFill="1" applyBorder="1" applyAlignment="1" applyProtection="1">
      <alignment horizontal="center"/>
      <protection hidden="1"/>
    </xf>
    <xf numFmtId="1" fontId="44" fillId="2" borderId="1" xfId="0" applyNumberFormat="1" applyFont="1" applyFill="1" applyBorder="1" applyAlignment="1" applyProtection="1">
      <protection hidden="1"/>
    </xf>
    <xf numFmtId="1" fontId="44" fillId="2" borderId="17" xfId="0" applyNumberFormat="1" applyFont="1" applyFill="1" applyBorder="1" applyAlignment="1" applyProtection="1">
      <alignment horizontal="center"/>
      <protection hidden="1"/>
    </xf>
    <xf numFmtId="49" fontId="44" fillId="2" borderId="0" xfId="0" applyNumberFormat="1" applyFont="1" applyFill="1" applyBorder="1" applyAlignment="1" applyProtection="1">
      <alignment horizontal="center"/>
      <protection hidden="1"/>
    </xf>
    <xf numFmtId="49" fontId="35" fillId="2" borderId="5" xfId="0" applyNumberFormat="1" applyFont="1" applyFill="1" applyBorder="1" applyAlignment="1" applyProtection="1">
      <alignment horizontal="center"/>
      <protection hidden="1"/>
    </xf>
    <xf numFmtId="49" fontId="35" fillId="2" borderId="21" xfId="0" applyNumberFormat="1" applyFont="1" applyFill="1" applyBorder="1" applyAlignment="1" applyProtection="1">
      <alignment horizontal="center"/>
      <protection hidden="1"/>
    </xf>
    <xf numFmtId="49" fontId="35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6" fillId="0" borderId="0" xfId="3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7" fillId="0" borderId="0" xfId="0" applyFo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48" fillId="0" borderId="0" xfId="50" applyNumberFormat="1" applyFont="1" applyFill="1" applyBorder="1" applyAlignment="1" applyProtection="1">
      <alignment horizontal="center"/>
      <protection hidden="1"/>
    </xf>
    <xf numFmtId="0" fontId="50" fillId="0" borderId="0" xfId="50" applyFont="1" applyBorder="1" applyAlignment="1" applyProtection="1">
      <alignment horizontal="center"/>
      <protection hidden="1"/>
    </xf>
    <xf numFmtId="0" fontId="51" fillId="0" borderId="0" xfId="3" applyFont="1" applyFill="1" applyBorder="1" applyAlignment="1" applyProtection="1">
      <alignment wrapText="1"/>
      <protection hidden="1"/>
    </xf>
    <xf numFmtId="0" fontId="52" fillId="0" borderId="0" xfId="3" applyFont="1" applyFill="1" applyBorder="1" applyAlignment="1" applyProtection="1">
      <alignment wrapText="1"/>
      <protection hidden="1"/>
    </xf>
    <xf numFmtId="0" fontId="49" fillId="0" borderId="0" xfId="0" applyFont="1" applyAlignment="1" applyProtection="1">
      <alignment wrapText="1"/>
      <protection hidden="1"/>
    </xf>
    <xf numFmtId="0" fontId="0" fillId="37" borderId="9" xfId="50" applyNumberFormat="1" applyFont="1" applyFill="1" applyBorder="1" applyAlignment="1" applyProtection="1">
      <alignment horizontal="center"/>
      <protection hidden="1"/>
    </xf>
    <xf numFmtId="0" fontId="43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45" fillId="0" borderId="0" xfId="0" applyFont="1" applyProtection="1">
      <protection hidden="1"/>
    </xf>
    <xf numFmtId="1" fontId="0" fillId="0" borderId="0" xfId="0" applyNumberFormat="1" applyFont="1" applyProtection="1">
      <protection hidden="1"/>
    </xf>
    <xf numFmtId="0" fontId="33" fillId="0" borderId="0" xfId="0" applyFont="1" applyBorder="1" applyProtection="1">
      <protection hidden="1"/>
    </xf>
    <xf numFmtId="0" fontId="54" fillId="0" borderId="48" xfId="0" applyNumberFormat="1" applyFont="1" applyFill="1" applyBorder="1" applyAlignment="1" applyProtection="1">
      <alignment horizontal="left"/>
      <protection hidden="1"/>
    </xf>
    <xf numFmtId="0" fontId="54" fillId="0" borderId="48" xfId="0" applyNumberFormat="1" applyFont="1" applyFill="1" applyBorder="1" applyProtection="1">
      <protection hidden="1"/>
    </xf>
    <xf numFmtId="1" fontId="44" fillId="0" borderId="48" xfId="0" applyNumberFormat="1" applyFont="1" applyBorder="1" applyAlignment="1" applyProtection="1">
      <alignment horizontal="center"/>
      <protection hidden="1"/>
    </xf>
    <xf numFmtId="164" fontId="44" fillId="0" borderId="48" xfId="0" applyNumberFormat="1" applyFont="1" applyFill="1" applyBorder="1" applyProtection="1">
      <protection hidden="1"/>
    </xf>
    <xf numFmtId="44" fontId="44" fillId="0" borderId="48" xfId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54" fillId="0" borderId="36" xfId="0" applyNumberFormat="1" applyFont="1" applyFill="1" applyBorder="1" applyAlignment="1" applyProtection="1">
      <alignment horizontal="left"/>
      <protection hidden="1"/>
    </xf>
    <xf numFmtId="0" fontId="54" fillId="0" borderId="36" xfId="0" applyNumberFormat="1" applyFont="1" applyFill="1" applyBorder="1" applyProtection="1">
      <protection hidden="1"/>
    </xf>
    <xf numFmtId="164" fontId="44" fillId="0" borderId="36" xfId="0" applyNumberFormat="1" applyFont="1" applyFill="1" applyBorder="1" applyProtection="1">
      <protection hidden="1"/>
    </xf>
    <xf numFmtId="0" fontId="54" fillId="0" borderId="46" xfId="0" applyNumberFormat="1" applyFont="1" applyFill="1" applyBorder="1" applyProtection="1">
      <protection hidden="1"/>
    </xf>
    <xf numFmtId="1" fontId="44" fillId="0" borderId="46" xfId="0" applyNumberFormat="1" applyFont="1" applyBorder="1" applyAlignment="1" applyProtection="1">
      <alignment horizontal="center"/>
      <protection hidden="1"/>
    </xf>
    <xf numFmtId="164" fontId="44" fillId="0" borderId="51" xfId="0" applyNumberFormat="1" applyFont="1" applyFill="1" applyBorder="1" applyProtection="1">
      <protection hidden="1"/>
    </xf>
    <xf numFmtId="0" fontId="45" fillId="0" borderId="0" xfId="0" applyFont="1" applyBorder="1" applyProtection="1">
      <protection hidden="1"/>
    </xf>
    <xf numFmtId="0" fontId="54" fillId="0" borderId="54" xfId="0" applyNumberFormat="1" applyFont="1" applyFill="1" applyBorder="1" applyAlignment="1" applyProtection="1">
      <alignment horizontal="left"/>
      <protection hidden="1"/>
    </xf>
    <xf numFmtId="0" fontId="54" fillId="0" borderId="54" xfId="0" applyNumberFormat="1" applyFont="1" applyFill="1" applyBorder="1" applyProtection="1">
      <protection hidden="1"/>
    </xf>
    <xf numFmtId="49" fontId="54" fillId="0" borderId="48" xfId="0" applyNumberFormat="1" applyFont="1" applyFill="1" applyBorder="1" applyProtection="1">
      <protection hidden="1"/>
    </xf>
    <xf numFmtId="49" fontId="54" fillId="0" borderId="48" xfId="0" applyNumberFormat="1" applyFont="1" applyFill="1" applyBorder="1" applyAlignment="1" applyProtection="1">
      <alignment horizontal="left"/>
      <protection hidden="1"/>
    </xf>
    <xf numFmtId="0" fontId="54" fillId="0" borderId="56" xfId="0" applyNumberFormat="1" applyFont="1" applyFill="1" applyBorder="1" applyAlignment="1" applyProtection="1">
      <alignment horizontal="left"/>
      <protection hidden="1"/>
    </xf>
    <xf numFmtId="49" fontId="54" fillId="0" borderId="54" xfId="0" applyNumberFormat="1" applyFont="1" applyFill="1" applyBorder="1" applyProtection="1">
      <protection hidden="1"/>
    </xf>
    <xf numFmtId="49" fontId="54" fillId="0" borderId="36" xfId="0" applyNumberFormat="1" applyFont="1" applyFill="1" applyBorder="1" applyAlignment="1" applyProtection="1">
      <alignment horizontal="left"/>
      <protection hidden="1"/>
    </xf>
    <xf numFmtId="44" fontId="44" fillId="0" borderId="36" xfId="1" applyFont="1" applyBorder="1" applyProtection="1">
      <protection hidden="1"/>
    </xf>
    <xf numFmtId="49" fontId="54" fillId="0" borderId="36" xfId="0" applyNumberFormat="1" applyFont="1" applyFill="1" applyBorder="1" applyProtection="1">
      <protection hidden="1"/>
    </xf>
    <xf numFmtId="49" fontId="54" fillId="0" borderId="56" xfId="0" applyNumberFormat="1" applyFont="1" applyFill="1" applyBorder="1" applyProtection="1">
      <protection hidden="1"/>
    </xf>
    <xf numFmtId="49" fontId="54" fillId="0" borderId="46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Protection="1">
      <protection hidden="1"/>
    </xf>
    <xf numFmtId="49" fontId="35" fillId="0" borderId="2" xfId="0" applyNumberFormat="1" applyFont="1" applyBorder="1" applyAlignment="1" applyProtection="1">
      <alignment horizontal="center"/>
      <protection hidden="1"/>
    </xf>
    <xf numFmtId="164" fontId="35" fillId="0" borderId="2" xfId="0" applyNumberFormat="1" applyFont="1" applyBorder="1" applyAlignment="1" applyProtection="1">
      <alignment horizontal="center"/>
      <protection hidden="1"/>
    </xf>
    <xf numFmtId="44" fontId="55" fillId="0" borderId="2" xfId="1" applyFont="1" applyBorder="1" applyAlignment="1" applyProtection="1">
      <alignment horizontal="center"/>
      <protection hidden="1"/>
    </xf>
    <xf numFmtId="44" fontId="56" fillId="0" borderId="48" xfId="1" applyFont="1" applyBorder="1" applyProtection="1">
      <protection hidden="1"/>
    </xf>
    <xf numFmtId="44" fontId="56" fillId="0" borderId="36" xfId="1" applyFont="1" applyBorder="1" applyProtection="1">
      <protection hidden="1"/>
    </xf>
    <xf numFmtId="44" fontId="56" fillId="0" borderId="46" xfId="1" applyFont="1" applyBorder="1" applyProtection="1">
      <protection hidden="1"/>
    </xf>
    <xf numFmtId="49" fontId="54" fillId="0" borderId="58" xfId="0" applyNumberFormat="1" applyFont="1" applyFill="1" applyBorder="1" applyProtection="1">
      <protection hidden="1"/>
    </xf>
    <xf numFmtId="49" fontId="54" fillId="0" borderId="48" xfId="5" applyNumberFormat="1" applyFont="1" applyFill="1" applyBorder="1" applyProtection="1">
      <protection hidden="1"/>
    </xf>
    <xf numFmtId="1" fontId="44" fillId="0" borderId="52" xfId="0" applyNumberFormat="1" applyFont="1" applyBorder="1" applyAlignment="1" applyProtection="1">
      <alignment horizontal="center"/>
      <protection hidden="1"/>
    </xf>
    <xf numFmtId="44" fontId="44" fillId="0" borderId="34" xfId="0" applyNumberFormat="1" applyFont="1" applyBorder="1" applyProtection="1">
      <protection hidden="1"/>
    </xf>
    <xf numFmtId="0" fontId="54" fillId="0" borderId="56" xfId="0" applyNumberFormat="1" applyFont="1" applyFill="1" applyBorder="1" applyProtection="1">
      <protection hidden="1"/>
    </xf>
    <xf numFmtId="49" fontId="54" fillId="0" borderId="10" xfId="0" applyNumberFormat="1" applyFont="1" applyFill="1" applyBorder="1" applyProtection="1">
      <protection hidden="1"/>
    </xf>
    <xf numFmtId="49" fontId="54" fillId="0" borderId="56" xfId="5" applyNumberFormat="1" applyFont="1" applyFill="1" applyBorder="1" applyProtection="1">
      <protection hidden="1"/>
    </xf>
    <xf numFmtId="49" fontId="54" fillId="0" borderId="0" xfId="0" applyNumberFormat="1" applyFont="1" applyFill="1" applyBorder="1" applyProtection="1">
      <protection hidden="1"/>
    </xf>
    <xf numFmtId="0" fontId="54" fillId="0" borderId="48" xfId="0" applyFont="1" applyFill="1" applyBorder="1" applyProtection="1">
      <protection hidden="1"/>
    </xf>
    <xf numFmtId="0" fontId="54" fillId="0" borderId="36" xfId="0" applyFont="1" applyFill="1" applyBorder="1" applyProtection="1">
      <protection hidden="1"/>
    </xf>
    <xf numFmtId="0" fontId="54" fillId="0" borderId="48" xfId="0" applyFont="1" applyFill="1" applyBorder="1" applyAlignment="1" applyProtection="1">
      <alignment horizontal="left"/>
      <protection hidden="1"/>
    </xf>
    <xf numFmtId="49" fontId="54" fillId="0" borderId="17" xfId="0" applyNumberFormat="1" applyFont="1" applyFill="1" applyBorder="1" applyProtection="1">
      <protection hidden="1"/>
    </xf>
    <xf numFmtId="0" fontId="54" fillId="0" borderId="51" xfId="0" applyFont="1" applyFill="1" applyBorder="1" applyProtection="1">
      <protection hidden="1"/>
    </xf>
    <xf numFmtId="0" fontId="54" fillId="0" borderId="51" xfId="0" applyNumberFormat="1" applyFont="1" applyFill="1" applyBorder="1" applyProtection="1">
      <protection hidden="1"/>
    </xf>
    <xf numFmtId="49" fontId="54" fillId="0" borderId="16" xfId="0" applyNumberFormat="1" applyFont="1" applyFill="1" applyBorder="1" applyProtection="1">
      <protection hidden="1"/>
    </xf>
    <xf numFmtId="1" fontId="44" fillId="0" borderId="29" xfId="0" applyNumberFormat="1" applyFont="1" applyBorder="1" applyAlignment="1" applyProtection="1">
      <alignment horizontal="center"/>
      <protection hidden="1"/>
    </xf>
    <xf numFmtId="164" fontId="44" fillId="0" borderId="54" xfId="0" applyNumberFormat="1" applyFont="1" applyFill="1" applyBorder="1" applyProtection="1">
      <protection hidden="1"/>
    </xf>
    <xf numFmtId="49" fontId="54" fillId="0" borderId="11" xfId="0" applyNumberFormat="1" applyFont="1" applyFill="1" applyBorder="1" applyProtection="1">
      <protection hidden="1"/>
    </xf>
    <xf numFmtId="0" fontId="54" fillId="0" borderId="36" xfId="6" applyFont="1" applyFill="1" applyBorder="1" applyAlignment="1" applyProtection="1">
      <alignment horizontal="left"/>
      <protection hidden="1"/>
    </xf>
    <xf numFmtId="0" fontId="54" fillId="0" borderId="11" xfId="0" applyFont="1" applyFill="1" applyBorder="1" applyProtection="1">
      <protection hidden="1"/>
    </xf>
    <xf numFmtId="0" fontId="54" fillId="0" borderId="51" xfId="6" applyFont="1" applyFill="1" applyBorder="1" applyAlignment="1" applyProtection="1">
      <alignment horizontal="left"/>
      <protection hidden="1"/>
    </xf>
    <xf numFmtId="49" fontId="54" fillId="0" borderId="51" xfId="0" applyNumberFormat="1" applyFont="1" applyFill="1" applyBorder="1" applyProtection="1">
      <protection hidden="1"/>
    </xf>
    <xf numFmtId="0" fontId="54" fillId="0" borderId="27" xfId="0" applyFont="1" applyFill="1" applyBorder="1" applyProtection="1">
      <protection hidden="1"/>
    </xf>
    <xf numFmtId="44" fontId="44" fillId="0" borderId="18" xfId="0" applyNumberFormat="1" applyFont="1" applyBorder="1" applyProtection="1">
      <protection hidden="1"/>
    </xf>
    <xf numFmtId="49" fontId="7" fillId="0" borderId="48" xfId="0" applyNumberFormat="1" applyFont="1" applyFill="1" applyBorder="1" applyProtection="1">
      <protection hidden="1"/>
    </xf>
    <xf numFmtId="49" fontId="7" fillId="0" borderId="36" xfId="0" applyNumberFormat="1" applyFont="1" applyFill="1" applyBorder="1" applyProtection="1">
      <protection hidden="1"/>
    </xf>
    <xf numFmtId="49" fontId="7" fillId="0" borderId="11" xfId="0" applyNumberFormat="1" applyFont="1" applyFill="1" applyBorder="1" applyAlignment="1" applyProtection="1">
      <alignment horizontal="left"/>
      <protection hidden="1"/>
    </xf>
    <xf numFmtId="49" fontId="7" fillId="0" borderId="18" xfId="0" applyNumberFormat="1" applyFont="1" applyFill="1" applyBorder="1" applyAlignment="1" applyProtection="1">
      <alignment horizontal="left"/>
      <protection hidden="1"/>
    </xf>
    <xf numFmtId="49" fontId="7" fillId="0" borderId="55" xfId="0" applyNumberFormat="1" applyFont="1" applyFill="1" applyBorder="1" applyProtection="1">
      <protection hidden="1"/>
    </xf>
    <xf numFmtId="49" fontId="7" fillId="0" borderId="24" xfId="0" applyNumberFormat="1" applyFont="1" applyFill="1" applyBorder="1" applyAlignment="1" applyProtection="1">
      <alignment horizontal="left"/>
      <protection hidden="1"/>
    </xf>
    <xf numFmtId="44" fontId="44" fillId="0" borderId="11" xfId="0" applyNumberFormat="1" applyFont="1" applyBorder="1" applyProtection="1">
      <protection hidden="1"/>
    </xf>
    <xf numFmtId="0" fontId="7" fillId="0" borderId="34" xfId="0" applyFont="1" applyFill="1" applyBorder="1" applyProtection="1">
      <protection hidden="1"/>
    </xf>
    <xf numFmtId="49" fontId="7" fillId="0" borderId="52" xfId="0" applyNumberFormat="1" applyFont="1" applyFill="1" applyBorder="1" applyAlignment="1" applyProtection="1">
      <alignment horizontal="center"/>
      <protection hidden="1"/>
    </xf>
    <xf numFmtId="49" fontId="7" fillId="0" borderId="34" xfId="0" applyNumberFormat="1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Protection="1">
      <protection hidden="1"/>
    </xf>
    <xf numFmtId="49" fontId="7" fillId="0" borderId="33" xfId="0" applyNumberFormat="1" applyFont="1" applyFill="1" applyBorder="1" applyAlignment="1" applyProtection="1">
      <alignment horizontal="left"/>
      <protection hidden="1"/>
    </xf>
    <xf numFmtId="49" fontId="7" fillId="0" borderId="46" xfId="0" applyNumberFormat="1" applyFont="1" applyFill="1" applyBorder="1" applyProtection="1">
      <protection hidden="1"/>
    </xf>
    <xf numFmtId="0" fontId="7" fillId="0" borderId="18" xfId="0" applyFont="1" applyFill="1" applyBorder="1" applyAlignment="1" applyProtection="1">
      <alignment horizontal="left"/>
      <protection hidden="1"/>
    </xf>
    <xf numFmtId="49" fontId="7" fillId="0" borderId="49" xfId="0" applyNumberFormat="1" applyFont="1" applyFill="1" applyBorder="1" applyAlignment="1" applyProtection="1">
      <alignment horizontal="left"/>
      <protection hidden="1"/>
    </xf>
    <xf numFmtId="164" fontId="44" fillId="0" borderId="46" xfId="0" applyNumberFormat="1" applyFont="1" applyFill="1" applyBorder="1" applyProtection="1">
      <protection hidden="1"/>
    </xf>
    <xf numFmtId="1" fontId="44" fillId="0" borderId="20" xfId="0" applyNumberFormat="1" applyFont="1" applyBorder="1" applyAlignment="1" applyProtection="1">
      <alignment horizontal="center"/>
      <protection hidden="1"/>
    </xf>
    <xf numFmtId="164" fontId="56" fillId="36" borderId="2" xfId="1" applyNumberFormat="1" applyFont="1" applyFill="1" applyBorder="1" applyAlignment="1" applyProtection="1">
      <alignment horizontal="right"/>
      <protection hidden="1"/>
    </xf>
    <xf numFmtId="44" fontId="44" fillId="0" borderId="2" xfId="1" applyFont="1" applyBorder="1" applyAlignment="1" applyProtection="1">
      <alignment horizontal="center"/>
      <protection hidden="1"/>
    </xf>
    <xf numFmtId="44" fontId="44" fillId="0" borderId="2" xfId="1" applyNumberFormat="1" applyFont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7" fillId="0" borderId="0" xfId="0" applyFont="1" applyProtection="1">
      <protection hidden="1"/>
    </xf>
    <xf numFmtId="2" fontId="0" fillId="0" borderId="0" xfId="0" applyNumberFormat="1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2" fontId="0" fillId="0" borderId="0" xfId="2" applyNumberFormat="1" applyFont="1" applyProtection="1">
      <protection hidden="1"/>
    </xf>
    <xf numFmtId="0" fontId="54" fillId="0" borderId="48" xfId="0" applyFont="1" applyBorder="1" applyAlignment="1" applyProtection="1">
      <alignment horizontal="left"/>
      <protection hidden="1"/>
    </xf>
    <xf numFmtId="0" fontId="54" fillId="0" borderId="54" xfId="0" applyFont="1" applyBorder="1" applyAlignment="1" applyProtection="1">
      <alignment horizontal="left"/>
      <protection hidden="1"/>
    </xf>
    <xf numFmtId="0" fontId="57" fillId="0" borderId="48" xfId="64" applyFont="1" applyBorder="1" applyAlignment="1" applyProtection="1">
      <alignment horizontal="left"/>
      <protection hidden="1"/>
    </xf>
    <xf numFmtId="0" fontId="54" fillId="0" borderId="36" xfId="0" applyFont="1" applyBorder="1" applyAlignment="1" applyProtection="1">
      <alignment horizontal="left"/>
      <protection hidden="1"/>
    </xf>
    <xf numFmtId="0" fontId="57" fillId="0" borderId="36" xfId="64" applyFont="1" applyBorder="1" applyAlignment="1" applyProtection="1">
      <alignment horizontal="left"/>
      <protection hidden="1"/>
    </xf>
    <xf numFmtId="0" fontId="57" fillId="0" borderId="36" xfId="7" applyFont="1" applyFill="1" applyBorder="1" applyAlignment="1" applyProtection="1">
      <alignment horizontal="left"/>
      <protection hidden="1"/>
    </xf>
    <xf numFmtId="0" fontId="54" fillId="0" borderId="51" xfId="0" applyFont="1" applyFill="1" applyBorder="1" applyAlignment="1" applyProtection="1">
      <alignment horizontal="left"/>
      <protection hidden="1"/>
    </xf>
    <xf numFmtId="0" fontId="57" fillId="0" borderId="51" xfId="7" applyFont="1" applyFill="1" applyBorder="1" applyAlignment="1" applyProtection="1">
      <alignment horizontal="left" wrapText="1"/>
      <protection hidden="1"/>
    </xf>
    <xf numFmtId="49" fontId="35" fillId="0" borderId="2" xfId="0" applyNumberFormat="1" applyFont="1" applyBorder="1" applyProtection="1">
      <protection hidden="1"/>
    </xf>
    <xf numFmtId="49" fontId="35" fillId="0" borderId="53" xfId="0" applyNumberFormat="1" applyFont="1" applyBorder="1" applyAlignment="1" applyProtection="1">
      <alignment horizontal="center"/>
      <protection hidden="1"/>
    </xf>
    <xf numFmtId="49" fontId="35" fillId="0" borderId="7" xfId="0" applyNumberFormat="1" applyFont="1" applyBorder="1" applyAlignment="1" applyProtection="1">
      <alignment horizontal="center"/>
      <protection hidden="1"/>
    </xf>
    <xf numFmtId="49" fontId="35" fillId="0" borderId="6" xfId="0" applyNumberFormat="1" applyFont="1" applyBorder="1" applyAlignment="1" applyProtection="1">
      <alignment horizontal="center"/>
      <protection hidden="1"/>
    </xf>
    <xf numFmtId="44" fontId="35" fillId="0" borderId="2" xfId="1" applyFont="1" applyBorder="1" applyAlignment="1" applyProtection="1">
      <alignment horizontal="center"/>
      <protection hidden="1"/>
    </xf>
    <xf numFmtId="49" fontId="55" fillId="0" borderId="2" xfId="0" applyNumberFormat="1" applyFont="1" applyBorder="1" applyAlignment="1" applyProtection="1">
      <alignment horizontal="center"/>
      <protection hidden="1"/>
    </xf>
    <xf numFmtId="49" fontId="35" fillId="0" borderId="8" xfId="0" applyNumberFormat="1" applyFont="1" applyBorder="1" applyAlignment="1" applyProtection="1">
      <alignment horizontal="center"/>
      <protection hidden="1"/>
    </xf>
    <xf numFmtId="49" fontId="35" fillId="0" borderId="3" xfId="0" applyNumberFormat="1" applyFont="1" applyBorder="1" applyAlignment="1" applyProtection="1">
      <alignment horizontal="center"/>
      <protection hidden="1"/>
    </xf>
    <xf numFmtId="49" fontId="35" fillId="0" borderId="20" xfId="0" applyNumberFormat="1" applyFont="1" applyBorder="1" applyAlignment="1" applyProtection="1">
      <alignment horizontal="center"/>
      <protection hidden="1"/>
    </xf>
    <xf numFmtId="164" fontId="35" fillId="0" borderId="3" xfId="0" applyNumberFormat="1" applyFont="1" applyBorder="1" applyAlignment="1" applyProtection="1">
      <alignment horizontal="center"/>
      <protection hidden="1"/>
    </xf>
    <xf numFmtId="164" fontId="35" fillId="0" borderId="18" xfId="0" applyNumberFormat="1" applyFont="1" applyBorder="1" applyAlignment="1" applyProtection="1">
      <alignment horizontal="center"/>
      <protection hidden="1"/>
    </xf>
    <xf numFmtId="1" fontId="44" fillId="2" borderId="0" xfId="0" applyNumberFormat="1" applyFont="1" applyFill="1" applyBorder="1" applyAlignment="1" applyProtection="1">
      <protection hidden="1"/>
    </xf>
    <xf numFmtId="44" fontId="35" fillId="0" borderId="2" xfId="1" applyNumberFormat="1" applyFont="1" applyBorder="1" applyAlignment="1" applyProtection="1">
      <alignment horizontal="center"/>
      <protection hidden="1"/>
    </xf>
    <xf numFmtId="1" fontId="35" fillId="0" borderId="20" xfId="0" applyNumberFormat="1" applyFont="1" applyBorder="1" applyAlignment="1" applyProtection="1">
      <alignment horizontal="center"/>
      <protection hidden="1"/>
    </xf>
    <xf numFmtId="0" fontId="37" fillId="0" borderId="0" xfId="50" applyFont="1" applyBorder="1" applyAlignment="1" applyProtection="1">
      <alignment horizontal="right" vertical="top" wrapText="1"/>
      <protection hidden="1"/>
    </xf>
    <xf numFmtId="0" fontId="37" fillId="0" borderId="0" xfId="50" applyFont="1" applyBorder="1" applyAlignment="1" applyProtection="1">
      <alignment horizontal="right"/>
      <protection hidden="1"/>
    </xf>
    <xf numFmtId="44" fontId="35" fillId="0" borderId="0" xfId="5" applyNumberFormat="1" applyFont="1" applyBorder="1" applyProtection="1">
      <protection hidden="1"/>
    </xf>
    <xf numFmtId="44" fontId="44" fillId="0" borderId="34" xfId="0" applyNumberFormat="1" applyFont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1" fontId="7" fillId="0" borderId="31" xfId="0" applyNumberFormat="1" applyFont="1" applyFill="1" applyBorder="1" applyAlignment="1" applyProtection="1">
      <alignment horizontal="center"/>
      <protection locked="0" hidden="1"/>
    </xf>
    <xf numFmtId="1" fontId="7" fillId="0" borderId="9" xfId="0" applyNumberFormat="1" applyFont="1" applyFill="1" applyBorder="1" applyAlignment="1" applyProtection="1">
      <alignment horizontal="center"/>
      <protection locked="0" hidden="1"/>
    </xf>
    <xf numFmtId="1" fontId="7" fillId="2" borderId="17" xfId="0" applyNumberFormat="1" applyFont="1" applyFill="1" applyBorder="1" applyAlignment="1" applyProtection="1">
      <alignment horizontal="center"/>
      <protection hidden="1"/>
    </xf>
    <xf numFmtId="1" fontId="7" fillId="0" borderId="30" xfId="0" applyNumberFormat="1" applyFont="1" applyFill="1" applyBorder="1" applyAlignment="1" applyProtection="1">
      <alignment horizontal="center"/>
      <protection locked="0" hidden="1"/>
    </xf>
    <xf numFmtId="1" fontId="7" fillId="0" borderId="35" xfId="0" applyNumberFormat="1" applyFont="1" applyFill="1" applyBorder="1" applyAlignment="1" applyProtection="1">
      <alignment horizontal="center"/>
      <protection locked="0" hidden="1"/>
    </xf>
    <xf numFmtId="1" fontId="7" fillId="0" borderId="31" xfId="0" applyNumberFormat="1" applyFont="1" applyBorder="1" applyAlignment="1" applyProtection="1">
      <alignment horizontal="center"/>
      <protection locked="0" hidden="1"/>
    </xf>
    <xf numFmtId="1" fontId="7" fillId="0" borderId="9" xfId="0" applyNumberFormat="1" applyFont="1" applyBorder="1" applyAlignment="1" applyProtection="1">
      <alignment horizontal="center"/>
      <protection locked="0" hidden="1"/>
    </xf>
    <xf numFmtId="1" fontId="7" fillId="0" borderId="19" xfId="0" applyNumberFormat="1" applyFont="1" applyBorder="1" applyAlignment="1" applyProtection="1">
      <alignment horizontal="center"/>
      <protection locked="0" hidden="1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1" fontId="7" fillId="0" borderId="25" xfId="0" applyNumberFormat="1" applyFont="1" applyBorder="1" applyAlignment="1" applyProtection="1">
      <alignment horizontal="center"/>
      <protection locked="0" hidden="1"/>
    </xf>
    <xf numFmtId="1" fontId="7" fillId="0" borderId="23" xfId="0" applyNumberFormat="1" applyFont="1" applyFill="1" applyBorder="1" applyAlignment="1" applyProtection="1">
      <alignment horizontal="center"/>
      <protection locked="0" hidden="1"/>
    </xf>
    <xf numFmtId="1" fontId="7" fillId="0" borderId="11" xfId="0" applyNumberFormat="1" applyFont="1" applyBorder="1" applyAlignment="1" applyProtection="1">
      <alignment horizontal="center"/>
      <protection locked="0" hidden="1"/>
    </xf>
    <xf numFmtId="1" fontId="7" fillId="0" borderId="27" xfId="0" applyNumberFormat="1" applyFont="1" applyBorder="1" applyAlignment="1" applyProtection="1">
      <alignment horizontal="center"/>
      <protection locked="0" hidden="1"/>
    </xf>
    <xf numFmtId="1" fontId="7" fillId="0" borderId="55" xfId="0" applyNumberFormat="1" applyFont="1" applyBorder="1" applyAlignment="1" applyProtection="1">
      <alignment horizontal="center"/>
      <protection locked="0" hidden="1"/>
    </xf>
    <xf numFmtId="1" fontId="7" fillId="0" borderId="36" xfId="0" applyNumberFormat="1" applyFont="1" applyBorder="1" applyAlignment="1" applyProtection="1">
      <alignment horizontal="center"/>
      <protection locked="0" hidden="1"/>
    </xf>
    <xf numFmtId="1" fontId="7" fillId="0" borderId="34" xfId="0" applyNumberFormat="1" applyFont="1" applyBorder="1" applyAlignment="1" applyProtection="1">
      <alignment horizontal="center"/>
      <protection locked="0" hidden="1"/>
    </xf>
    <xf numFmtId="0" fontId="54" fillId="0" borderId="48" xfId="0" applyFont="1" applyFill="1" applyBorder="1" applyAlignment="1" applyProtection="1">
      <alignment horizontal="left"/>
    </xf>
    <xf numFmtId="0" fontId="54" fillId="0" borderId="46" xfId="0" applyFont="1" applyFill="1" applyBorder="1" applyAlignment="1" applyProtection="1">
      <alignment horizontal="left"/>
    </xf>
    <xf numFmtId="9" fontId="12" fillId="0" borderId="0" xfId="5" applyNumberFormat="1" applyFont="1" applyBorder="1" applyAlignment="1" applyProtection="1">
      <alignment horizontal="center" vertical="center"/>
    </xf>
    <xf numFmtId="10" fontId="12" fillId="0" borderId="0" xfId="5" applyNumberFormat="1" applyFont="1" applyBorder="1" applyAlignment="1" applyProtection="1">
      <alignment horizontal="center" vertical="center"/>
    </xf>
    <xf numFmtId="0" fontId="7" fillId="0" borderId="31" xfId="50" applyNumberFormat="1" applyFont="1" applyFill="1" applyBorder="1" applyAlignment="1" applyProtection="1">
      <alignment horizontal="center"/>
      <protection locked="0" hidden="1"/>
    </xf>
    <xf numFmtId="0" fontId="7" fillId="0" borderId="9" xfId="50" applyNumberFormat="1" applyFont="1" applyFill="1" applyBorder="1" applyAlignment="1" applyProtection="1">
      <alignment horizontal="center"/>
      <protection locked="0" hidden="1"/>
    </xf>
    <xf numFmtId="0" fontId="7" fillId="0" borderId="13" xfId="50" applyNumberFormat="1" applyFont="1" applyFill="1" applyBorder="1" applyAlignment="1" applyProtection="1">
      <alignment horizontal="center"/>
      <protection locked="0" hidden="1"/>
    </xf>
    <xf numFmtId="0" fontId="7" fillId="0" borderId="19" xfId="50" applyNumberFormat="1" applyFont="1" applyFill="1" applyBorder="1" applyAlignment="1" applyProtection="1">
      <alignment horizontal="center"/>
      <protection locked="0" hidden="1"/>
    </xf>
    <xf numFmtId="0" fontId="7" fillId="0" borderId="30" xfId="5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0" fontId="7" fillId="0" borderId="23" xfId="50" applyNumberFormat="1" applyFont="1" applyFill="1" applyBorder="1" applyAlignment="1" applyProtection="1">
      <alignment horizontal="center"/>
      <protection locked="0" hidden="1"/>
    </xf>
    <xf numFmtId="1" fontId="7" fillId="2" borderId="5" xfId="0" applyNumberFormat="1" applyFont="1" applyFill="1" applyBorder="1" applyAlignment="1" applyProtection="1">
      <alignment horizontal="center"/>
      <protection hidden="1"/>
    </xf>
    <xf numFmtId="1" fontId="7" fillId="2" borderId="21" xfId="0" applyNumberFormat="1" applyFont="1" applyFill="1" applyBorder="1" applyAlignment="1" applyProtection="1">
      <alignment horizontal="center"/>
      <protection hidden="1"/>
    </xf>
    <xf numFmtId="1" fontId="7" fillId="2" borderId="29" xfId="0" applyNumberFormat="1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7" fillId="0" borderId="22" xfId="0" applyNumberFormat="1" applyFont="1" applyFill="1" applyBorder="1" applyAlignment="1" applyProtection="1">
      <alignment horizontal="center"/>
      <protection locked="0" hidden="1"/>
    </xf>
    <xf numFmtId="0" fontId="7" fillId="0" borderId="14" xfId="50" applyNumberFormat="1" applyFont="1" applyFill="1" applyBorder="1" applyAlignment="1" applyProtection="1">
      <alignment horizontal="center"/>
      <protection locked="0" hidden="1"/>
    </xf>
    <xf numFmtId="1" fontId="7" fillId="0" borderId="19" xfId="0" applyNumberFormat="1" applyFont="1" applyFill="1" applyBorder="1" applyAlignment="1" applyProtection="1">
      <alignment horizontal="center"/>
      <protection locked="0" hidden="1"/>
    </xf>
    <xf numFmtId="1" fontId="7" fillId="2" borderId="18" xfId="0" applyNumberFormat="1" applyFont="1" applyFill="1" applyBorder="1" applyAlignment="1" applyProtection="1">
      <alignment horizontal="center"/>
      <protection hidden="1"/>
    </xf>
    <xf numFmtId="0" fontId="7" fillId="0" borderId="12" xfId="50" applyNumberFormat="1" applyFont="1" applyFill="1" applyBorder="1" applyAlignment="1" applyProtection="1">
      <alignment horizontal="center"/>
      <protection locked="0" hidden="1"/>
    </xf>
    <xf numFmtId="1" fontId="7" fillId="0" borderId="14" xfId="0" applyNumberFormat="1" applyFont="1" applyFill="1" applyBorder="1" applyAlignment="1" applyProtection="1">
      <alignment horizontal="center"/>
      <protection locked="0" hidden="1"/>
    </xf>
    <xf numFmtId="0" fontId="56" fillId="0" borderId="28" xfId="0" applyFont="1" applyBorder="1" applyAlignment="1" applyProtection="1">
      <alignment horizontal="right"/>
      <protection hidden="1"/>
    </xf>
    <xf numFmtId="49" fontId="35" fillId="0" borderId="15" xfId="0" applyNumberFormat="1" applyFont="1" applyBorder="1" applyAlignment="1" applyProtection="1">
      <alignment horizontal="center"/>
      <protection hidden="1"/>
    </xf>
    <xf numFmtId="49" fontId="35" fillId="0" borderId="26" xfId="0" applyNumberFormat="1" applyFont="1" applyBorder="1" applyAlignment="1" applyProtection="1">
      <alignment horizontal="center"/>
      <protection hidden="1"/>
    </xf>
    <xf numFmtId="0" fontId="7" fillId="0" borderId="22" xfId="50" applyNumberFormat="1" applyFont="1" applyFill="1" applyBorder="1" applyAlignment="1" applyProtection="1">
      <alignment horizontal="center"/>
      <protection locked="0" hidden="1"/>
    </xf>
    <xf numFmtId="1" fontId="9" fillId="2" borderId="5" xfId="0" applyNumberFormat="1" applyFont="1" applyFill="1" applyBorder="1" applyAlignment="1" applyProtection="1">
      <alignment horizontal="center"/>
      <protection hidden="1"/>
    </xf>
    <xf numFmtId="1" fontId="9" fillId="2" borderId="21" xfId="0" applyNumberFormat="1" applyFont="1" applyFill="1" applyBorder="1" applyAlignment="1" applyProtection="1">
      <alignment horizontal="center"/>
      <protection hidden="1"/>
    </xf>
    <xf numFmtId="1" fontId="44" fillId="0" borderId="34" xfId="0" applyNumberFormat="1" applyFont="1" applyBorder="1" applyAlignment="1" applyProtection="1">
      <alignment horizontal="center"/>
      <protection hidden="1"/>
    </xf>
    <xf numFmtId="1" fontId="44" fillId="0" borderId="11" xfId="0" applyNumberFormat="1" applyFont="1" applyBorder="1" applyAlignment="1" applyProtection="1">
      <alignment horizontal="center"/>
      <protection hidden="1"/>
    </xf>
    <xf numFmtId="1" fontId="44" fillId="0" borderId="18" xfId="0" applyNumberFormat="1" applyFont="1" applyBorder="1" applyAlignment="1" applyProtection="1">
      <alignment horizontal="center"/>
      <protection hidden="1"/>
    </xf>
    <xf numFmtId="49" fontId="35" fillId="2" borderId="59" xfId="0" applyNumberFormat="1" applyFont="1" applyFill="1" applyBorder="1" applyAlignment="1" applyProtection="1">
      <alignment horizontal="center"/>
      <protection hidden="1"/>
    </xf>
    <xf numFmtId="1" fontId="9" fillId="2" borderId="29" xfId="0" applyNumberFormat="1" applyFont="1" applyFill="1" applyBorder="1" applyAlignment="1" applyProtection="1">
      <alignment horizontal="center"/>
      <protection hidden="1"/>
    </xf>
    <xf numFmtId="1" fontId="9" fillId="2" borderId="49" xfId="0" applyNumberFormat="1" applyFont="1" applyFill="1" applyBorder="1" applyAlignment="1" applyProtection="1">
      <alignment horizontal="center"/>
      <protection hidden="1"/>
    </xf>
    <xf numFmtId="1" fontId="59" fillId="2" borderId="17" xfId="0" applyNumberFormat="1" applyFont="1" applyFill="1" applyBorder="1" applyAlignment="1" applyProtection="1">
      <alignment horizontal="center"/>
      <protection hidden="1"/>
    </xf>
    <xf numFmtId="49" fontId="11" fillId="2" borderId="17" xfId="0" applyNumberFormat="1" applyFont="1" applyFill="1" applyBorder="1" applyAlignment="1" applyProtection="1">
      <alignment horizontal="center"/>
      <protection hidden="1"/>
    </xf>
    <xf numFmtId="1" fontId="44" fillId="0" borderId="49" xfId="0" applyNumberFormat="1" applyFont="1" applyBorder="1" applyAlignment="1" applyProtection="1">
      <alignment horizontal="center"/>
      <protection hidden="1"/>
    </xf>
    <xf numFmtId="0" fontId="7" fillId="0" borderId="9" xfId="0" applyFont="1" applyFill="1" applyBorder="1" applyProtection="1">
      <protection locked="0" hidden="1"/>
    </xf>
    <xf numFmtId="49" fontId="7" fillId="0" borderId="52" xfId="0" applyNumberFormat="1" applyFont="1" applyFill="1" applyBorder="1" applyAlignment="1" applyProtection="1">
      <alignment horizontal="center"/>
      <protection hidden="1"/>
    </xf>
    <xf numFmtId="49" fontId="7" fillId="0" borderId="34" xfId="0" applyNumberFormat="1" applyFont="1" applyFill="1" applyBorder="1" applyAlignment="1" applyProtection="1">
      <alignment horizontal="center"/>
      <protection hidden="1"/>
    </xf>
    <xf numFmtId="1" fontId="44" fillId="2" borderId="0" xfId="0" applyNumberFormat="1" applyFont="1" applyFill="1" applyBorder="1" applyAlignment="1" applyProtection="1">
      <alignment horizontal="center"/>
      <protection hidden="1"/>
    </xf>
    <xf numFmtId="0" fontId="56" fillId="0" borderId="28" xfId="0" applyFont="1" applyBorder="1" applyAlignment="1" applyProtection="1">
      <alignment horizontal="right"/>
      <protection hidden="1"/>
    </xf>
    <xf numFmtId="1" fontId="44" fillId="2" borderId="1" xfId="0" applyNumberFormat="1" applyFont="1" applyFill="1" applyBorder="1" applyAlignment="1" applyProtection="1">
      <alignment horizontal="center"/>
      <protection hidden="1"/>
    </xf>
    <xf numFmtId="0" fontId="41" fillId="0" borderId="20" xfId="0" applyFont="1" applyBorder="1" applyProtection="1">
      <protection hidden="1"/>
    </xf>
    <xf numFmtId="0" fontId="0" fillId="0" borderId="28" xfId="0" applyFont="1" applyBorder="1" applyProtection="1">
      <protection hidden="1"/>
    </xf>
    <xf numFmtId="0" fontId="46" fillId="0" borderId="20" xfId="0" applyFont="1" applyBorder="1" applyProtection="1">
      <protection hidden="1"/>
    </xf>
    <xf numFmtId="0" fontId="41" fillId="0" borderId="20" xfId="50" applyFont="1" applyBorder="1" applyAlignment="1" applyProtection="1">
      <protection hidden="1"/>
    </xf>
    <xf numFmtId="2" fontId="0" fillId="0" borderId="28" xfId="0" applyNumberFormat="1" applyFont="1" applyBorder="1" applyAlignment="1" applyProtection="1">
      <protection hidden="1"/>
    </xf>
    <xf numFmtId="0" fontId="41" fillId="0" borderId="20" xfId="50" applyNumberFormat="1" applyFont="1" applyBorder="1" applyAlignment="1" applyProtection="1">
      <alignment vertical="center"/>
      <protection hidden="1"/>
    </xf>
    <xf numFmtId="0" fontId="41" fillId="0" borderId="28" xfId="50" applyFont="1" applyBorder="1" applyAlignment="1" applyProtection="1">
      <protection hidden="1"/>
    </xf>
    <xf numFmtId="0" fontId="42" fillId="0" borderId="20" xfId="50" applyFont="1" applyBorder="1" applyAlignment="1" applyProtection="1">
      <alignment vertical="center"/>
      <protection hidden="1"/>
    </xf>
    <xf numFmtId="0" fontId="11" fillId="0" borderId="28" xfId="50" applyFont="1" applyBorder="1" applyAlignment="1" applyProtection="1">
      <alignment horizontal="left"/>
      <protection hidden="1"/>
    </xf>
    <xf numFmtId="9" fontId="0" fillId="0" borderId="20" xfId="2" applyFont="1" applyBorder="1" applyAlignment="1" applyProtection="1">
      <protection hidden="1"/>
    </xf>
    <xf numFmtId="2" fontId="0" fillId="0" borderId="20" xfId="0" applyNumberFormat="1" applyFont="1" applyBorder="1" applyAlignment="1" applyProtection="1">
      <protection hidden="1"/>
    </xf>
    <xf numFmtId="0" fontId="54" fillId="0" borderId="60" xfId="5" applyFont="1" applyBorder="1" applyProtection="1">
      <protection hidden="1"/>
    </xf>
    <xf numFmtId="9" fontId="0" fillId="0" borderId="60" xfId="2" applyFont="1" applyBorder="1" applyAlignment="1" applyProtection="1">
      <protection hidden="1"/>
    </xf>
    <xf numFmtId="2" fontId="0" fillId="0" borderId="60" xfId="0" applyNumberFormat="1" applyFont="1" applyBorder="1" applyAlignment="1" applyProtection="1">
      <protection hidden="1"/>
    </xf>
    <xf numFmtId="0" fontId="54" fillId="0" borderId="8" xfId="5" applyFont="1" applyBorder="1" applyProtection="1">
      <protection hidden="1"/>
    </xf>
    <xf numFmtId="9" fontId="0" fillId="0" borderId="8" xfId="2" applyFont="1" applyBorder="1" applyAlignment="1" applyProtection="1">
      <protection hidden="1"/>
    </xf>
    <xf numFmtId="2" fontId="0" fillId="0" borderId="8" xfId="0" applyNumberFormat="1" applyFont="1" applyBorder="1" applyAlignment="1" applyProtection="1">
      <protection hidden="1"/>
    </xf>
    <xf numFmtId="0" fontId="0" fillId="0" borderId="5" xfId="0" applyFont="1" applyBorder="1" applyProtection="1">
      <protection hidden="1"/>
    </xf>
    <xf numFmtId="9" fontId="0" fillId="0" borderId="0" xfId="2" applyFont="1" applyProtection="1">
      <protection hidden="1"/>
    </xf>
    <xf numFmtId="1" fontId="7" fillId="0" borderId="61" xfId="0" applyNumberFormat="1" applyFont="1" applyFill="1" applyBorder="1" applyAlignment="1" applyProtection="1">
      <alignment horizontal="center"/>
      <protection locked="0" hidden="1"/>
    </xf>
    <xf numFmtId="0" fontId="7" fillId="0" borderId="34" xfId="50" applyNumberFormat="1" applyFont="1" applyFill="1" applyBorder="1" applyAlignment="1" applyProtection="1">
      <alignment horizontal="center"/>
      <protection locked="0" hidden="1"/>
    </xf>
    <xf numFmtId="1" fontId="59" fillId="2" borderId="18" xfId="0" applyNumberFormat="1" applyFont="1" applyFill="1" applyBorder="1" applyAlignment="1" applyProtection="1">
      <alignment horizontal="center"/>
      <protection hidden="1"/>
    </xf>
    <xf numFmtId="1" fontId="7" fillId="0" borderId="15" xfId="0" applyNumberFormat="1" applyFont="1" applyBorder="1" applyAlignment="1" applyProtection="1">
      <alignment horizontal="center"/>
      <protection locked="0" hidden="1"/>
    </xf>
    <xf numFmtId="1" fontId="7" fillId="0" borderId="23" xfId="0" applyNumberFormat="1" applyFont="1" applyBorder="1" applyAlignment="1" applyProtection="1">
      <alignment horizontal="center"/>
      <protection locked="0" hidden="1"/>
    </xf>
    <xf numFmtId="49" fontId="35" fillId="0" borderId="62" xfId="0" applyNumberFormat="1" applyFont="1" applyBorder="1" applyAlignment="1" applyProtection="1">
      <alignment horizontal="center"/>
      <protection hidden="1"/>
    </xf>
    <xf numFmtId="1" fontId="7" fillId="2" borderId="59" xfId="0" applyNumberFormat="1" applyFont="1" applyFill="1" applyBorder="1" applyAlignment="1" applyProtection="1">
      <alignment horizontal="center"/>
      <protection hidden="1"/>
    </xf>
    <xf numFmtId="49" fontId="44" fillId="2" borderId="21" xfId="0" applyNumberFormat="1" applyFont="1" applyFill="1" applyBorder="1" applyAlignment="1" applyProtection="1">
      <alignment horizontal="center"/>
      <protection hidden="1"/>
    </xf>
    <xf numFmtId="1" fontId="7" fillId="2" borderId="49" xfId="0" applyNumberFormat="1" applyFont="1" applyFill="1" applyBorder="1" applyAlignment="1" applyProtection="1">
      <alignment horizontal="center"/>
      <protection hidden="1"/>
    </xf>
    <xf numFmtId="1" fontId="44" fillId="2" borderId="18" xfId="0" applyNumberFormat="1" applyFont="1" applyFill="1" applyBorder="1" applyAlignment="1" applyProtection="1">
      <alignment horizontal="center"/>
      <protection hidden="1"/>
    </xf>
    <xf numFmtId="1" fontId="45" fillId="2" borderId="17" xfId="0" applyNumberFormat="1" applyFont="1" applyFill="1" applyBorder="1" applyAlignment="1" applyProtection="1">
      <alignment horizontal="center"/>
      <protection hidden="1"/>
    </xf>
    <xf numFmtId="0" fontId="40" fillId="0" borderId="0" xfId="5" applyFont="1" applyBorder="1" applyAlignment="1" applyProtection="1">
      <alignment horizontal="right"/>
      <protection hidden="1"/>
    </xf>
    <xf numFmtId="0" fontId="56" fillId="0" borderId="20" xfId="0" applyFont="1" applyBorder="1" applyAlignment="1" applyProtection="1">
      <alignment horizontal="right"/>
      <protection hidden="1"/>
    </xf>
    <xf numFmtId="0" fontId="56" fillId="0" borderId="28" xfId="0" applyFont="1" applyBorder="1" applyAlignment="1" applyProtection="1">
      <alignment horizontal="right"/>
      <protection hidden="1"/>
    </xf>
    <xf numFmtId="9" fontId="12" fillId="0" borderId="25" xfId="5" applyNumberFormat="1" applyFont="1" applyBorder="1" applyAlignment="1" applyProtection="1">
      <alignment horizontal="center" vertical="center"/>
      <protection locked="0"/>
    </xf>
    <xf numFmtId="9" fontId="12" fillId="0" borderId="31" xfId="5" applyNumberFormat="1" applyFont="1" applyBorder="1" applyAlignment="1" applyProtection="1">
      <alignment horizontal="center" vertical="center"/>
      <protection locked="0"/>
    </xf>
    <xf numFmtId="10" fontId="12" fillId="0" borderId="25" xfId="5" applyNumberFormat="1" applyFont="1" applyBorder="1" applyAlignment="1" applyProtection="1">
      <alignment horizontal="center" vertical="center"/>
      <protection locked="0"/>
    </xf>
    <xf numFmtId="10" fontId="12" fillId="0" borderId="31" xfId="5" applyNumberFormat="1" applyFont="1" applyBorder="1" applyAlignment="1" applyProtection="1">
      <alignment horizontal="center" vertical="center"/>
      <protection locked="0"/>
    </xf>
    <xf numFmtId="0" fontId="12" fillId="0" borderId="0" xfId="50" applyFont="1" applyBorder="1" applyAlignment="1" applyProtection="1">
      <alignment horizontal="right"/>
      <protection hidden="1"/>
    </xf>
    <xf numFmtId="0" fontId="8" fillId="36" borderId="0" xfId="5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right"/>
      <protection hidden="1"/>
    </xf>
    <xf numFmtId="0" fontId="58" fillId="3" borderId="20" xfId="0" applyFont="1" applyFill="1" applyBorder="1" applyAlignment="1" applyProtection="1">
      <alignment horizontal="center" vertical="center"/>
      <protection hidden="1"/>
    </xf>
    <xf numFmtId="0" fontId="58" fillId="3" borderId="28" xfId="0" applyFont="1" applyFill="1" applyBorder="1" applyAlignment="1" applyProtection="1">
      <alignment horizontal="center" vertical="center"/>
      <protection hidden="1"/>
    </xf>
    <xf numFmtId="0" fontId="58" fillId="3" borderId="3" xfId="0" applyFont="1" applyFill="1" applyBorder="1" applyAlignment="1" applyProtection="1">
      <alignment horizontal="center" vertical="center"/>
      <protection hidden="1"/>
    </xf>
    <xf numFmtId="0" fontId="49" fillId="3" borderId="0" xfId="0" applyFont="1" applyFill="1" applyAlignment="1" applyProtection="1">
      <alignment horizontal="center" wrapText="1"/>
      <protection hidden="1"/>
    </xf>
    <xf numFmtId="0" fontId="43" fillId="3" borderId="0" xfId="0" applyFont="1" applyFill="1" applyAlignment="1" applyProtection="1">
      <alignment horizontal="center" wrapText="1"/>
      <protection hidden="1"/>
    </xf>
    <xf numFmtId="0" fontId="53" fillId="0" borderId="0" xfId="0" applyFont="1" applyAlignment="1" applyProtection="1">
      <alignment horizontal="left"/>
      <protection hidden="1"/>
    </xf>
    <xf numFmtId="0" fontId="46" fillId="0" borderId="0" xfId="3" applyFont="1" applyBorder="1" applyAlignment="1" applyProtection="1">
      <alignment horizontal="left"/>
      <protection hidden="1"/>
    </xf>
    <xf numFmtId="0" fontId="58" fillId="3" borderId="20" xfId="3" applyFont="1" applyFill="1" applyBorder="1" applyAlignment="1" applyProtection="1">
      <alignment horizontal="left" vertical="center" wrapText="1"/>
      <protection hidden="1"/>
    </xf>
    <xf numFmtId="0" fontId="58" fillId="3" borderId="28" xfId="3" applyFont="1" applyFill="1" applyBorder="1" applyAlignment="1" applyProtection="1">
      <alignment horizontal="left" vertical="center" wrapText="1"/>
      <protection hidden="1"/>
    </xf>
    <xf numFmtId="0" fontId="58" fillId="3" borderId="3" xfId="3" applyFont="1" applyFill="1" applyBorder="1" applyAlignment="1" applyProtection="1">
      <alignment horizontal="left" vertical="center" wrapText="1"/>
      <protection hidden="1"/>
    </xf>
    <xf numFmtId="2" fontId="54" fillId="0" borderId="33" xfId="0" applyNumberFormat="1" applyFont="1" applyFill="1" applyBorder="1" applyAlignment="1" applyProtection="1">
      <alignment horizontal="center"/>
      <protection hidden="1"/>
    </xf>
    <xf numFmtId="2" fontId="54" fillId="0" borderId="11" xfId="0" applyNumberFormat="1" applyFont="1" applyFill="1" applyBorder="1" applyAlignment="1" applyProtection="1">
      <alignment horizontal="center"/>
      <protection hidden="1"/>
    </xf>
    <xf numFmtId="2" fontId="54" fillId="0" borderId="57" xfId="0" applyNumberFormat="1" applyFont="1" applyFill="1" applyBorder="1" applyAlignment="1" applyProtection="1">
      <alignment horizontal="center"/>
      <protection hidden="1"/>
    </xf>
    <xf numFmtId="2" fontId="54" fillId="0" borderId="27" xfId="0" applyNumberFormat="1" applyFont="1" applyFill="1" applyBorder="1" applyAlignment="1" applyProtection="1">
      <alignment horizontal="center"/>
      <protection hidden="1"/>
    </xf>
    <xf numFmtId="49" fontId="7" fillId="0" borderId="50" xfId="0" applyNumberFormat="1" applyFont="1" applyFill="1" applyBorder="1" applyAlignment="1" applyProtection="1">
      <alignment horizontal="center"/>
      <protection hidden="1"/>
    </xf>
    <xf numFmtId="49" fontId="7" fillId="0" borderId="24" xfId="0" applyNumberFormat="1" applyFont="1" applyFill="1" applyBorder="1" applyAlignment="1" applyProtection="1">
      <alignment horizontal="center"/>
      <protection hidden="1"/>
    </xf>
    <xf numFmtId="49" fontId="7" fillId="0" borderId="33" xfId="0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49" fontId="7" fillId="0" borderId="52" xfId="0" applyNumberFormat="1" applyFont="1" applyFill="1" applyBorder="1" applyAlignment="1" applyProtection="1">
      <alignment horizontal="center"/>
      <protection hidden="1"/>
    </xf>
    <xf numFmtId="49" fontId="7" fillId="0" borderId="34" xfId="0" applyNumberFormat="1" applyFont="1" applyFill="1" applyBorder="1" applyAlignment="1" applyProtection="1">
      <alignment horizontal="center"/>
      <protection hidden="1"/>
    </xf>
    <xf numFmtId="0" fontId="54" fillId="0" borderId="33" xfId="0" applyFont="1" applyFill="1" applyBorder="1" applyAlignment="1" applyProtection="1">
      <alignment horizontal="center"/>
      <protection hidden="1"/>
    </xf>
    <xf numFmtId="0" fontId="54" fillId="0" borderId="11" xfId="0" applyFont="1" applyFill="1" applyBorder="1" applyAlignment="1" applyProtection="1">
      <alignment horizontal="center"/>
      <protection hidden="1"/>
    </xf>
    <xf numFmtId="1" fontId="44" fillId="2" borderId="29" xfId="0" applyNumberFormat="1" applyFont="1" applyFill="1" applyBorder="1" applyAlignment="1" applyProtection="1">
      <alignment horizontal="center"/>
      <protection hidden="1"/>
    </xf>
    <xf numFmtId="1" fontId="44" fillId="2" borderId="0" xfId="0" applyNumberFormat="1" applyFont="1" applyFill="1" applyBorder="1" applyAlignment="1" applyProtection="1">
      <alignment horizontal="center"/>
      <protection hidden="1"/>
    </xf>
    <xf numFmtId="0" fontId="11" fillId="0" borderId="20" xfId="5" applyFont="1" applyBorder="1" applyAlignment="1" applyProtection="1">
      <alignment horizontal="center"/>
      <protection hidden="1"/>
    </xf>
    <xf numFmtId="0" fontId="11" fillId="0" borderId="3" xfId="5" applyFont="1" applyBorder="1" applyAlignment="1" applyProtection="1">
      <alignment horizontal="center"/>
      <protection hidden="1"/>
    </xf>
    <xf numFmtId="0" fontId="11" fillId="0" borderId="28" xfId="5" applyFont="1" applyBorder="1" applyAlignment="1" applyProtection="1">
      <alignment horizontal="center"/>
      <protection hidden="1"/>
    </xf>
    <xf numFmtId="0" fontId="60" fillId="0" borderId="20" xfId="5" applyFont="1" applyBorder="1" applyAlignment="1" applyProtection="1">
      <alignment horizontal="center"/>
      <protection hidden="1"/>
    </xf>
    <xf numFmtId="0" fontId="60" fillId="0" borderId="28" xfId="5" applyFont="1" applyBorder="1" applyAlignment="1" applyProtection="1">
      <alignment horizontal="center"/>
      <protection hidden="1"/>
    </xf>
    <xf numFmtId="0" fontId="60" fillId="0" borderId="3" xfId="5" applyFont="1" applyBorder="1" applyAlignment="1" applyProtection="1">
      <alignment horizontal="center"/>
      <protection hidden="1"/>
    </xf>
    <xf numFmtId="0" fontId="7" fillId="0" borderId="59" xfId="5" applyFont="1" applyBorder="1" applyAlignment="1" applyProtection="1">
      <alignment horizontal="center" vertical="center"/>
      <protection hidden="1"/>
    </xf>
    <xf numFmtId="0" fontId="7" fillId="0" borderId="21" xfId="5" applyFont="1" applyBorder="1" applyAlignment="1" applyProtection="1">
      <alignment horizontal="center" vertical="center"/>
      <protection hidden="1"/>
    </xf>
    <xf numFmtId="0" fontId="7" fillId="0" borderId="29" xfId="5" applyFont="1" applyBorder="1" applyAlignment="1" applyProtection="1">
      <alignment horizontal="center" vertical="center"/>
      <protection hidden="1"/>
    </xf>
    <xf numFmtId="0" fontId="7" fillId="0" borderId="1" xfId="5" applyFont="1" applyBorder="1" applyAlignment="1" applyProtection="1">
      <alignment horizontal="center" vertical="center"/>
      <protection hidden="1"/>
    </xf>
    <xf numFmtId="0" fontId="7" fillId="0" borderId="49" xfId="5" applyFont="1" applyBorder="1" applyAlignment="1" applyProtection="1">
      <alignment horizontal="center" vertical="center"/>
      <protection hidden="1"/>
    </xf>
    <xf numFmtId="0" fontId="7" fillId="0" borderId="18" xfId="5" applyFont="1" applyBorder="1" applyAlignment="1" applyProtection="1">
      <alignment horizontal="center" vertical="center"/>
      <protection hidden="1"/>
    </xf>
    <xf numFmtId="0" fontId="7" fillId="0" borderId="50" xfId="5" applyFont="1" applyBorder="1" applyAlignment="1" applyProtection="1">
      <alignment horizontal="center"/>
      <protection hidden="1"/>
    </xf>
    <xf numFmtId="0" fontId="7" fillId="0" borderId="4" xfId="5" applyFont="1" applyBorder="1" applyAlignment="1" applyProtection="1">
      <alignment horizontal="center"/>
      <protection hidden="1"/>
    </xf>
    <xf numFmtId="0" fontId="7" fillId="0" borderId="24" xfId="5" applyFont="1" applyBorder="1" applyAlignment="1" applyProtection="1">
      <alignment horizontal="center"/>
      <protection hidden="1"/>
    </xf>
    <xf numFmtId="44" fontId="60" fillId="0" borderId="50" xfId="1" applyFont="1" applyBorder="1" applyAlignment="1" applyProtection="1">
      <alignment horizontal="center"/>
      <protection hidden="1"/>
    </xf>
    <xf numFmtId="44" fontId="60" fillId="0" borderId="4" xfId="1" applyFont="1" applyBorder="1" applyAlignment="1" applyProtection="1">
      <alignment horizontal="center"/>
      <protection hidden="1"/>
    </xf>
    <xf numFmtId="44" fontId="60" fillId="0" borderId="24" xfId="1" applyFont="1" applyBorder="1" applyAlignment="1" applyProtection="1">
      <alignment horizontal="center"/>
      <protection hidden="1"/>
    </xf>
    <xf numFmtId="0" fontId="7" fillId="0" borderId="33" xfId="5" applyFont="1" applyBorder="1" applyAlignment="1" applyProtection="1">
      <alignment horizontal="center"/>
      <protection hidden="1"/>
    </xf>
    <xf numFmtId="0" fontId="7" fillId="0" borderId="10" xfId="5" applyFont="1" applyBorder="1" applyAlignment="1" applyProtection="1">
      <alignment horizontal="center"/>
      <protection hidden="1"/>
    </xf>
    <xf numFmtId="0" fontId="7" fillId="0" borderId="11" xfId="5" applyFont="1" applyBorder="1" applyAlignment="1" applyProtection="1">
      <alignment horizontal="center"/>
      <protection hidden="1"/>
    </xf>
    <xf numFmtId="44" fontId="60" fillId="0" borderId="33" xfId="1" applyFont="1" applyBorder="1" applyAlignment="1" applyProtection="1">
      <alignment horizontal="center"/>
      <protection hidden="1"/>
    </xf>
    <xf numFmtId="44" fontId="60" fillId="0" borderId="10" xfId="1" applyFont="1" applyBorder="1" applyAlignment="1" applyProtection="1">
      <alignment horizontal="center"/>
      <protection hidden="1"/>
    </xf>
    <xf numFmtId="44" fontId="60" fillId="0" borderId="11" xfId="1" applyFont="1" applyBorder="1" applyAlignment="1" applyProtection="1">
      <alignment horizontal="center"/>
      <protection hidden="1"/>
    </xf>
    <xf numFmtId="0" fontId="7" fillId="0" borderId="57" xfId="5" applyFont="1" applyBorder="1" applyAlignment="1" applyProtection="1">
      <alignment horizontal="center"/>
      <protection hidden="1"/>
    </xf>
    <xf numFmtId="0" fontId="7" fillId="0" borderId="16" xfId="5" applyFont="1" applyBorder="1" applyAlignment="1" applyProtection="1">
      <alignment horizontal="center"/>
      <protection hidden="1"/>
    </xf>
    <xf numFmtId="0" fontId="7" fillId="0" borderId="27" xfId="5" applyFont="1" applyBorder="1" applyAlignment="1" applyProtection="1">
      <alignment horizontal="center"/>
      <protection hidden="1"/>
    </xf>
    <xf numFmtId="44" fontId="60" fillId="0" borderId="57" xfId="1" applyFont="1" applyBorder="1" applyAlignment="1" applyProtection="1">
      <alignment horizontal="center"/>
      <protection hidden="1"/>
    </xf>
    <xf numFmtId="44" fontId="60" fillId="0" borderId="16" xfId="1" applyFont="1" applyBorder="1" applyAlignment="1" applyProtection="1">
      <alignment horizontal="center"/>
      <protection hidden="1"/>
    </xf>
    <xf numFmtId="44" fontId="60" fillId="0" borderId="27" xfId="1" applyFont="1" applyBorder="1" applyAlignment="1" applyProtection="1">
      <alignment horizontal="center"/>
      <protection hidden="1"/>
    </xf>
    <xf numFmtId="49" fontId="35" fillId="0" borderId="20" xfId="0" applyNumberFormat="1" applyFont="1" applyFill="1" applyBorder="1" applyAlignment="1" applyProtection="1">
      <alignment horizontal="center"/>
      <protection hidden="1"/>
    </xf>
    <xf numFmtId="49" fontId="35" fillId="0" borderId="28" xfId="0" applyNumberFormat="1" applyFont="1" applyFill="1" applyBorder="1" applyAlignment="1" applyProtection="1">
      <alignment horizontal="center"/>
      <protection hidden="1"/>
    </xf>
    <xf numFmtId="49" fontId="35" fillId="0" borderId="3" xfId="0" applyNumberFormat="1" applyFont="1" applyFill="1" applyBorder="1" applyAlignment="1" applyProtection="1">
      <alignment horizontal="center"/>
      <protection hidden="1"/>
    </xf>
    <xf numFmtId="1" fontId="44" fillId="0" borderId="50" xfId="0" applyNumberFormat="1" applyFont="1" applyFill="1" applyBorder="1" applyAlignment="1" applyProtection="1">
      <alignment horizontal="center"/>
      <protection hidden="1"/>
    </xf>
    <xf numFmtId="1" fontId="44" fillId="0" borderId="4" xfId="0" applyNumberFormat="1" applyFont="1" applyFill="1" applyBorder="1" applyAlignment="1" applyProtection="1">
      <alignment horizontal="center"/>
      <protection hidden="1"/>
    </xf>
    <xf numFmtId="1" fontId="44" fillId="0" borderId="24" xfId="0" applyNumberFormat="1" applyFont="1" applyFill="1" applyBorder="1" applyAlignment="1" applyProtection="1">
      <alignment horizontal="center"/>
      <protection hidden="1"/>
    </xf>
    <xf numFmtId="1" fontId="44" fillId="0" borderId="33" xfId="0" applyNumberFormat="1" applyFont="1" applyFill="1" applyBorder="1" applyAlignment="1" applyProtection="1">
      <alignment horizontal="center"/>
      <protection hidden="1"/>
    </xf>
    <xf numFmtId="1" fontId="44" fillId="0" borderId="10" xfId="0" applyNumberFormat="1" applyFont="1" applyFill="1" applyBorder="1" applyAlignment="1" applyProtection="1">
      <alignment horizontal="center"/>
      <protection hidden="1"/>
    </xf>
    <xf numFmtId="1" fontId="44" fillId="0" borderId="11" xfId="0" applyNumberFormat="1" applyFont="1" applyFill="1" applyBorder="1" applyAlignment="1" applyProtection="1">
      <alignment horizontal="center"/>
      <protection hidden="1"/>
    </xf>
    <xf numFmtId="49" fontId="44" fillId="0" borderId="33" xfId="0" applyNumberFormat="1" applyFont="1" applyFill="1" applyBorder="1" applyAlignment="1" applyProtection="1">
      <alignment horizontal="center"/>
      <protection hidden="1"/>
    </xf>
    <xf numFmtId="49" fontId="44" fillId="0" borderId="10" xfId="0" applyNumberFormat="1" applyFont="1" applyFill="1" applyBorder="1" applyAlignment="1" applyProtection="1">
      <alignment horizontal="center"/>
      <protection hidden="1"/>
    </xf>
    <xf numFmtId="49" fontId="44" fillId="0" borderId="11" xfId="0" applyNumberFormat="1" applyFont="1" applyFill="1" applyBorder="1" applyAlignment="1" applyProtection="1">
      <alignment horizontal="center"/>
      <protection hidden="1"/>
    </xf>
    <xf numFmtId="1" fontId="44" fillId="0" borderId="57" xfId="0" applyNumberFormat="1" applyFont="1" applyFill="1" applyBorder="1" applyAlignment="1" applyProtection="1">
      <alignment horizontal="center"/>
      <protection hidden="1"/>
    </xf>
    <xf numFmtId="1" fontId="44" fillId="0" borderId="16" xfId="0" applyNumberFormat="1" applyFont="1" applyFill="1" applyBorder="1" applyAlignment="1" applyProtection="1">
      <alignment horizontal="center"/>
      <protection hidden="1"/>
    </xf>
    <xf numFmtId="1" fontId="44" fillId="0" borderId="27" xfId="0" applyNumberFormat="1" applyFont="1" applyFill="1" applyBorder="1" applyAlignment="1" applyProtection="1">
      <alignment horizontal="center"/>
      <protection hidden="1"/>
    </xf>
    <xf numFmtId="49" fontId="44" fillId="0" borderId="57" xfId="0" applyNumberFormat="1" applyFont="1" applyFill="1" applyBorder="1" applyAlignment="1" applyProtection="1">
      <alignment horizontal="center"/>
      <protection hidden="1"/>
    </xf>
    <xf numFmtId="49" fontId="44" fillId="0" borderId="16" xfId="0" applyNumberFormat="1" applyFont="1" applyFill="1" applyBorder="1" applyAlignment="1" applyProtection="1">
      <alignment horizontal="center"/>
      <protection hidden="1"/>
    </xf>
    <xf numFmtId="49" fontId="44" fillId="0" borderId="27" xfId="0" applyNumberFormat="1" applyFont="1" applyFill="1" applyBorder="1" applyAlignment="1" applyProtection="1">
      <alignment horizontal="center"/>
      <protection hidden="1"/>
    </xf>
    <xf numFmtId="49" fontId="44" fillId="0" borderId="50" xfId="0" applyNumberFormat="1" applyFont="1" applyFill="1" applyBorder="1" applyAlignment="1" applyProtection="1">
      <alignment horizontal="center"/>
      <protection hidden="1"/>
    </xf>
    <xf numFmtId="49" fontId="44" fillId="0" borderId="4" xfId="0" applyNumberFormat="1" applyFont="1" applyFill="1" applyBorder="1" applyAlignment="1" applyProtection="1">
      <alignment horizontal="center"/>
      <protection hidden="1"/>
    </xf>
    <xf numFmtId="49" fontId="44" fillId="0" borderId="24" xfId="0" applyNumberFormat="1" applyFont="1" applyFill="1" applyBorder="1" applyAlignment="1" applyProtection="1">
      <alignment horizontal="center"/>
      <protection hidden="1"/>
    </xf>
  </cellXfs>
  <cellStyles count="67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urrency" xfId="1" builtinId="4"/>
    <cellStyle name="Currency 2" xfId="37" xr:uid="{00000000-0005-0000-0000-00001C000000}"/>
    <cellStyle name="Currency 2 2" xfId="66" xr:uid="{00000000-0005-0000-0000-00001D000000}"/>
    <cellStyle name="Currency 3" xfId="36" xr:uid="{00000000-0005-0000-0000-00001E000000}"/>
    <cellStyle name="Currency 3 2" xfId="65" xr:uid="{00000000-0005-0000-0000-00001F000000}"/>
    <cellStyle name="Currency 4" xfId="63" xr:uid="{00000000-0005-0000-0000-000020000000}"/>
    <cellStyle name="Explanatory Text 2" xfId="38" xr:uid="{00000000-0005-0000-0000-000021000000}"/>
    <cellStyle name="Good 2" xfId="39" xr:uid="{00000000-0005-0000-0000-000022000000}"/>
    <cellStyle name="Heading 1 2" xfId="40" xr:uid="{00000000-0005-0000-0000-000023000000}"/>
    <cellStyle name="Heading 2 2" xfId="41" xr:uid="{00000000-0005-0000-0000-000024000000}"/>
    <cellStyle name="Heading 3 2" xfId="42" xr:uid="{00000000-0005-0000-0000-000025000000}"/>
    <cellStyle name="Heading 4 2" xfId="43" xr:uid="{00000000-0005-0000-0000-000026000000}"/>
    <cellStyle name="Hyperlink" xfId="4" builtinId="8"/>
    <cellStyle name="Hyperlink 2" xfId="44" xr:uid="{00000000-0005-0000-0000-000028000000}"/>
    <cellStyle name="Input 2" xfId="45" xr:uid="{00000000-0005-0000-0000-000029000000}"/>
    <cellStyle name="Linked Cell 2" xfId="46" xr:uid="{00000000-0005-0000-0000-00002A000000}"/>
    <cellStyle name="Migliaia (0)_recap02" xfId="47" xr:uid="{00000000-0005-0000-0000-00002B000000}"/>
    <cellStyle name="Migliaia [0]_2005 Nordica boot price scenario #6" xfId="48" xr:uid="{00000000-0005-0000-0000-00002C000000}"/>
    <cellStyle name="Neutral 2" xfId="49" xr:uid="{00000000-0005-0000-0000-00002D000000}"/>
    <cellStyle name="Normal" xfId="0" builtinId="0"/>
    <cellStyle name="Normal 13" xfId="7" xr:uid="{00000000-0005-0000-0000-00002F000000}"/>
    <cellStyle name="Normal 13 2" xfId="64" xr:uid="{00000000-0005-0000-0000-000030000000}"/>
    <cellStyle name="Normal 2" xfId="5" xr:uid="{00000000-0005-0000-0000-000031000000}"/>
    <cellStyle name="Normal 2 2" xfId="50" xr:uid="{00000000-0005-0000-0000-000032000000}"/>
    <cellStyle name="Normal 3" xfId="51" xr:uid="{00000000-0005-0000-0000-000033000000}"/>
    <cellStyle name="Normal_RB06 orderform V.3.0" xfId="3" xr:uid="{00000000-0005-0000-0000-000034000000}"/>
    <cellStyle name="Normale 3 2" xfId="6" xr:uid="{00000000-0005-0000-0000-000035000000}"/>
    <cellStyle name="Normale_2005 Nordica boot price scenario #6" xfId="52" xr:uid="{00000000-0005-0000-0000-000036000000}"/>
    <cellStyle name="Note" xfId="8" builtinId="10" customBuiltin="1"/>
    <cellStyle name="Output 2" xfId="53" xr:uid="{00000000-0005-0000-0000-000038000000}"/>
    <cellStyle name="Percent" xfId="2" builtinId="5"/>
    <cellStyle name="Percent 2" xfId="54" xr:uid="{00000000-0005-0000-0000-00003A000000}"/>
    <cellStyle name="Standard_xxx" xfId="55" xr:uid="{00000000-0005-0000-0000-00003B000000}"/>
    <cellStyle name="Title 2" xfId="56" xr:uid="{00000000-0005-0000-0000-00003C000000}"/>
    <cellStyle name="Total 2" xfId="57" xr:uid="{00000000-0005-0000-0000-00003D000000}"/>
    <cellStyle name="Valuta (0)_recap02" xfId="58" xr:uid="{00000000-0005-0000-0000-00003E000000}"/>
    <cellStyle name="Valuta_2005 Nordica boot price scenario #6" xfId="59" xr:uid="{00000000-0005-0000-0000-00003F000000}"/>
    <cellStyle name="Währung [0]_Personal 2003" xfId="60" xr:uid="{00000000-0005-0000-0000-000040000000}"/>
    <cellStyle name="Währung_Personal 2003" xfId="61" xr:uid="{00000000-0005-0000-0000-000041000000}"/>
    <cellStyle name="Warning Text 2" xfId="62" xr:uid="{00000000-0005-0000-0000-000042000000}"/>
  </cellStyles>
  <dxfs count="2">
    <dxf>
      <font>
        <b/>
        <i val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3300"/>
      <color rgb="FF993300"/>
      <color rgb="FF99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533401</xdr:colOff>
      <xdr:row>0</xdr:row>
      <xdr:rowOff>152400</xdr:rowOff>
    </xdr:from>
    <xdr:to>
      <xdr:col>27</xdr:col>
      <xdr:colOff>1390652</xdr:colOff>
      <xdr:row>6</xdr:row>
      <xdr:rowOff>121215</xdr:rowOff>
    </xdr:to>
    <xdr:pic>
      <xdr:nvPicPr>
        <xdr:cNvPr id="2" name="Picture 1" descr="Description: cid:CD7CD8DE-3011-4E2D-8FCB-972C2B825048@nrbsports.loc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1" y="152400"/>
          <a:ext cx="1866900" cy="1318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250031</xdr:colOff>
      <xdr:row>2</xdr:row>
      <xdr:rowOff>166687</xdr:rowOff>
    </xdr:from>
    <xdr:to>
      <xdr:col>21</xdr:col>
      <xdr:colOff>223735</xdr:colOff>
      <xdr:row>7</xdr:row>
      <xdr:rowOff>154780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BC92856-C2D0-466D-AE10-2C228B22F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6406" y="523875"/>
          <a:ext cx="6879329" cy="1059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B11%20OrderForm%20V.4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cnicagroup.ca/CSR-Warranty-Logistics-Operations/E-Forms,%20Booking%20Orders%20&amp;%20Confirmation%20letters/Electronic%20E-Forms%20sent%20to%20reps/2015/TCBZ15/1516%20BlizzTec%20ORDER%20FORM%20v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"/>
      <sheetName val="OrderForm"/>
      <sheetName val="Summary"/>
      <sheetName val="Retail"/>
      <sheetName val="Rental"/>
      <sheetName val="Parts"/>
      <sheetName val="BonDeCommande"/>
      <sheetName val="Sommaire"/>
      <sheetName val="Détail"/>
      <sheetName val="Location"/>
      <sheetName val="Pièces"/>
      <sheetName val="Calculation"/>
      <sheetName val="Dealer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E12">
            <v>40575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4">
          <cell r="K4"/>
        </row>
        <row r="6">
          <cell r="K6"/>
        </row>
        <row r="7">
          <cell r="K7"/>
        </row>
        <row r="8">
          <cell r="K8"/>
        </row>
        <row r="9">
          <cell r="K9"/>
        </row>
        <row r="10">
          <cell r="K10"/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K11"/>
        </row>
        <row r="17">
          <cell r="C17" t="str">
            <v>S</v>
          </cell>
        </row>
        <row r="18">
          <cell r="C18" t="str">
            <v>S</v>
          </cell>
        </row>
        <row r="19">
          <cell r="C19" t="str">
            <v>S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magasin"/>
      <sheetName val="Som_Sum"/>
      <sheetName val="SkisRetail"/>
      <sheetName val="BootsRetail"/>
      <sheetName val="Accessories"/>
      <sheetName val="DemoSkis"/>
      <sheetName val="Skis DemoRental"/>
      <sheetName val="BootsRental"/>
    </sheetNames>
    <sheetDataSet>
      <sheetData sheetId="0"/>
      <sheetData sheetId="1">
        <row r="5">
          <cell r="C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tecnicagroup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153"/>
  <sheetViews>
    <sheetView showGridLines="0" showZeros="0" tabSelected="1" zoomScale="70" zoomScaleNormal="70" zoomScaleSheetLayoutView="80" workbookViewId="0">
      <selection activeCell="D12" sqref="D12"/>
    </sheetView>
  </sheetViews>
  <sheetFormatPr defaultColWidth="9" defaultRowHeight="16.5"/>
  <cols>
    <col min="1" max="1" width="1.875" style="31" customWidth="1"/>
    <col min="2" max="2" width="21.875" style="31" customWidth="1"/>
    <col min="3" max="3" width="22.75" style="31" customWidth="1"/>
    <col min="4" max="4" width="66.875" style="31" bestFit="1" customWidth="1"/>
    <col min="5" max="6" width="5.875" style="31" customWidth="1"/>
    <col min="7" max="7" width="6" style="31" customWidth="1"/>
    <col min="8" max="25" width="5.625" style="31" customWidth="1"/>
    <col min="26" max="26" width="9.75" style="48" customWidth="1"/>
    <col min="27" max="27" width="13.25" style="31" customWidth="1"/>
    <col min="28" max="28" width="19.125" style="31" customWidth="1"/>
    <col min="29" max="29" width="2" style="31" customWidth="1"/>
    <col min="30" max="30" width="8.625" style="31" hidden="1" customWidth="1"/>
    <col min="31" max="34" width="10.25" style="31" customWidth="1"/>
    <col min="35" max="16384" width="9" style="31"/>
  </cols>
  <sheetData>
    <row r="2" spans="2:30" ht="17.25">
      <c r="B2" s="266" t="s">
        <v>62</v>
      </c>
      <c r="C2" s="266"/>
      <c r="D2" s="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Z2" s="50"/>
    </row>
    <row r="3" spans="2:30" ht="17.25">
      <c r="B3" s="27"/>
      <c r="C3" s="27" t="s">
        <v>63</v>
      </c>
      <c r="D3" s="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30" ht="17.25">
      <c r="B4" s="27"/>
      <c r="C4" s="27" t="s">
        <v>64</v>
      </c>
      <c r="D4" s="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2:30" ht="17.25">
      <c r="B5" s="266" t="s">
        <v>82</v>
      </c>
      <c r="C5" s="266"/>
      <c r="D5" s="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2:30" ht="17.25">
      <c r="B6" s="267" t="s">
        <v>65</v>
      </c>
      <c r="C6" s="267"/>
      <c r="D6" s="26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2:30" ht="17.25">
      <c r="B7" s="266" t="s">
        <v>66</v>
      </c>
      <c r="C7" s="268"/>
      <c r="D7" s="20" t="s">
        <v>78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2:30" ht="17.25">
      <c r="B8" s="266" t="s">
        <v>67</v>
      </c>
      <c r="C8" s="266"/>
      <c r="D8" s="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AA8" s="51" t="s">
        <v>72</v>
      </c>
    </row>
    <row r="9" spans="2:30" ht="18.75">
      <c r="B9" s="266" t="s">
        <v>68</v>
      </c>
      <c r="C9" s="266"/>
      <c r="D9" s="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AA9" s="18" t="s">
        <v>0</v>
      </c>
    </row>
    <row r="10" spans="2:30" ht="17.25">
      <c r="B10" s="266" t="s">
        <v>69</v>
      </c>
      <c r="C10" s="266"/>
      <c r="D10" s="9"/>
      <c r="E10" s="49"/>
      <c r="F10" s="49"/>
      <c r="G10" s="52"/>
      <c r="H10" s="52"/>
      <c r="I10" s="52"/>
      <c r="J10" s="52"/>
      <c r="K10" s="52"/>
      <c r="L10" s="52"/>
      <c r="M10" s="52"/>
      <c r="N10" s="10"/>
      <c r="O10" s="10"/>
      <c r="P10" s="10"/>
      <c r="Q10" s="10"/>
      <c r="R10" s="10"/>
      <c r="S10" s="49"/>
      <c r="T10" s="49"/>
      <c r="U10" s="49"/>
      <c r="V10" s="49"/>
      <c r="W10" s="49"/>
      <c r="X10" s="49"/>
      <c r="Y10" s="49"/>
      <c r="AA10" s="275" t="s">
        <v>73</v>
      </c>
      <c r="AB10" s="275"/>
      <c r="AC10" s="275"/>
      <c r="AD10" s="275"/>
    </row>
    <row r="11" spans="2:30" ht="17.25">
      <c r="B11" s="53"/>
      <c r="C11" s="27" t="s">
        <v>99</v>
      </c>
      <c r="D11" s="9"/>
      <c r="E11" s="49"/>
      <c r="F11" s="272" t="s">
        <v>79</v>
      </c>
      <c r="G11" s="273"/>
      <c r="H11" s="273"/>
      <c r="I11" s="273"/>
      <c r="J11" s="273"/>
      <c r="K11" s="273"/>
      <c r="L11" s="273"/>
      <c r="R11" s="49"/>
      <c r="S11" s="49"/>
      <c r="Z11" s="49"/>
    </row>
    <row r="12" spans="2:30" ht="20.25">
      <c r="B12" s="54"/>
      <c r="C12" s="27" t="s">
        <v>63</v>
      </c>
      <c r="D12" s="9"/>
      <c r="E12" s="49"/>
      <c r="F12" s="273"/>
      <c r="G12" s="273"/>
      <c r="H12" s="273"/>
      <c r="I12" s="273"/>
      <c r="J12" s="273"/>
      <c r="K12" s="273"/>
      <c r="L12" s="273"/>
      <c r="M12" s="11"/>
      <c r="N12" s="21"/>
      <c r="O12" s="21"/>
      <c r="P12" s="21"/>
      <c r="Q12" s="11"/>
      <c r="R12" s="49"/>
      <c r="S12" s="49"/>
      <c r="T12" s="49"/>
      <c r="U12" s="49"/>
      <c r="V12" s="49"/>
      <c r="W12" s="49"/>
      <c r="X12" s="49"/>
      <c r="Y12" s="49"/>
    </row>
    <row r="13" spans="2:30">
      <c r="B13" s="55"/>
      <c r="C13" s="55"/>
      <c r="D13" s="56"/>
      <c r="E13" s="57"/>
      <c r="F13" s="273"/>
      <c r="G13" s="273"/>
      <c r="H13" s="273"/>
      <c r="I13" s="273"/>
      <c r="J13" s="273"/>
      <c r="K13" s="273"/>
      <c r="L13" s="273"/>
      <c r="N13" s="58"/>
      <c r="O13" s="12" t="s">
        <v>74</v>
      </c>
      <c r="P13" s="12"/>
      <c r="S13" s="48"/>
    </row>
    <row r="14" spans="2:30" ht="20.25">
      <c r="B14" s="274" t="s">
        <v>359</v>
      </c>
      <c r="C14" s="274"/>
      <c r="D14" s="274"/>
      <c r="E14" s="57"/>
      <c r="F14" s="59" t="s">
        <v>80</v>
      </c>
      <c r="R14" s="13"/>
    </row>
    <row r="15" spans="2:30" ht="17.25" thickBot="1">
      <c r="F15" s="59" t="s">
        <v>81</v>
      </c>
      <c r="AB15" s="60"/>
    </row>
    <row r="16" spans="2:30" ht="26.25" thickBot="1">
      <c r="B16" s="269" t="s">
        <v>44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</row>
    <row r="17" spans="1:30" s="61" customFormat="1" ht="24.75" thickBot="1">
      <c r="A17" s="76"/>
      <c r="B17" s="152" t="s">
        <v>1</v>
      </c>
      <c r="C17" s="152" t="s">
        <v>24</v>
      </c>
      <c r="D17" s="157" t="s">
        <v>171</v>
      </c>
      <c r="E17" s="154" t="s">
        <v>25</v>
      </c>
      <c r="F17" s="155" t="s">
        <v>26</v>
      </c>
      <c r="G17" s="154" t="s">
        <v>27</v>
      </c>
      <c r="H17" s="155" t="s">
        <v>28</v>
      </c>
      <c r="I17" s="154" t="s">
        <v>29</v>
      </c>
      <c r="J17" s="155" t="s">
        <v>30</v>
      </c>
      <c r="K17" s="154" t="s">
        <v>31</v>
      </c>
      <c r="L17" s="155" t="s">
        <v>32</v>
      </c>
      <c r="M17" s="154" t="s">
        <v>33</v>
      </c>
      <c r="N17" s="155" t="s">
        <v>34</v>
      </c>
      <c r="O17" s="154" t="s">
        <v>35</v>
      </c>
      <c r="P17" s="155" t="s">
        <v>36</v>
      </c>
      <c r="Q17" s="154" t="s">
        <v>37</v>
      </c>
      <c r="R17" s="154" t="s">
        <v>38</v>
      </c>
      <c r="S17" s="155" t="s">
        <v>39</v>
      </c>
      <c r="T17" s="158" t="s">
        <v>40</v>
      </c>
      <c r="U17" s="198"/>
      <c r="V17" s="198"/>
      <c r="W17" s="198"/>
      <c r="X17" s="198"/>
      <c r="Y17" s="199"/>
      <c r="Z17" s="89" t="s">
        <v>7</v>
      </c>
      <c r="AA17" s="90" t="s">
        <v>101</v>
      </c>
      <c r="AB17" s="156" t="s">
        <v>8</v>
      </c>
      <c r="AD17" s="62"/>
    </row>
    <row r="18" spans="1:30" ht="20.25">
      <c r="A18" s="63"/>
      <c r="B18" s="64" t="s">
        <v>173</v>
      </c>
      <c r="C18" s="64" t="s">
        <v>174</v>
      </c>
      <c r="D18" s="64" t="s">
        <v>175</v>
      </c>
      <c r="E18" s="191"/>
      <c r="F18" s="191"/>
      <c r="G18" s="191"/>
      <c r="H18" s="191"/>
      <c r="I18" s="171"/>
      <c r="J18" s="171"/>
      <c r="K18" s="171"/>
      <c r="L18" s="191"/>
      <c r="M18" s="171"/>
      <c r="N18" s="191"/>
      <c r="O18" s="171"/>
      <c r="P18" s="174"/>
      <c r="Q18" s="175"/>
      <c r="R18" s="171"/>
      <c r="S18" s="195"/>
      <c r="T18" s="191"/>
      <c r="U18" s="170"/>
      <c r="V18" s="170"/>
      <c r="W18" s="170"/>
      <c r="X18" s="170"/>
      <c r="Y18" s="201"/>
      <c r="Z18" s="66">
        <f>SUM(E18:Y18)</f>
        <v>0</v>
      </c>
      <c r="AA18" s="67">
        <v>500</v>
      </c>
      <c r="AB18" s="68">
        <f>Z18*AA18</f>
        <v>0</v>
      </c>
      <c r="AD18" s="62"/>
    </row>
    <row r="19" spans="1:30" ht="20.25">
      <c r="A19" s="63"/>
      <c r="B19" s="70" t="s">
        <v>176</v>
      </c>
      <c r="C19" s="70" t="s">
        <v>177</v>
      </c>
      <c r="D19" s="70" t="s">
        <v>178</v>
      </c>
      <c r="E19" s="192"/>
      <c r="F19" s="192"/>
      <c r="G19" s="192"/>
      <c r="H19" s="192"/>
      <c r="I19" s="171"/>
      <c r="J19" s="191"/>
      <c r="K19" s="172"/>
      <c r="L19" s="192"/>
      <c r="M19" s="172"/>
      <c r="N19" s="192"/>
      <c r="O19" s="172"/>
      <c r="P19" s="193"/>
      <c r="Q19" s="172"/>
      <c r="R19" s="171"/>
      <c r="S19" s="171"/>
      <c r="T19" s="192"/>
      <c r="U19" s="170"/>
      <c r="V19" s="170"/>
      <c r="W19" s="170"/>
      <c r="X19" s="170"/>
      <c r="Y19" s="201"/>
      <c r="Z19" s="66">
        <f t="shared" ref="Z19" si="0">SUM(E19:Y19)</f>
        <v>0</v>
      </c>
      <c r="AA19" s="67">
        <v>433</v>
      </c>
      <c r="AB19" s="68">
        <f t="shared" ref="AB19" si="1">Z19*AA19</f>
        <v>0</v>
      </c>
      <c r="AD19" s="62"/>
    </row>
    <row r="20" spans="1:30" ht="20.25">
      <c r="A20" s="63"/>
      <c r="B20" s="70" t="s">
        <v>179</v>
      </c>
      <c r="C20" s="70" t="s">
        <v>180</v>
      </c>
      <c r="D20" s="70" t="s">
        <v>181</v>
      </c>
      <c r="E20" s="192"/>
      <c r="F20" s="192"/>
      <c r="G20" s="192"/>
      <c r="H20" s="192"/>
      <c r="I20" s="171"/>
      <c r="J20" s="191"/>
      <c r="K20" s="172"/>
      <c r="L20" s="192"/>
      <c r="M20" s="172"/>
      <c r="N20" s="192"/>
      <c r="O20" s="172"/>
      <c r="P20" s="193"/>
      <c r="Q20" s="172"/>
      <c r="R20" s="171"/>
      <c r="S20" s="171"/>
      <c r="T20" s="192"/>
      <c r="U20" s="170"/>
      <c r="V20" s="170"/>
      <c r="W20" s="170"/>
      <c r="X20" s="170"/>
      <c r="Y20" s="201"/>
      <c r="Z20" s="66">
        <f t="shared" ref="Z20:Z25" si="2">SUM(E20:Y20)</f>
        <v>0</v>
      </c>
      <c r="AA20" s="67">
        <v>400</v>
      </c>
      <c r="AB20" s="68">
        <f t="shared" ref="AB20:AB22" si="3">Z20*AA20</f>
        <v>0</v>
      </c>
      <c r="AD20" s="62"/>
    </row>
    <row r="21" spans="1:30" ht="20.25">
      <c r="A21" s="63"/>
      <c r="B21" s="70" t="s">
        <v>182</v>
      </c>
      <c r="C21" s="70" t="s">
        <v>183</v>
      </c>
      <c r="D21" s="70" t="s">
        <v>184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93"/>
      <c r="Q21" s="172"/>
      <c r="R21" s="172"/>
      <c r="S21" s="172"/>
      <c r="T21" s="192"/>
      <c r="U21" s="170"/>
      <c r="V21" s="170"/>
      <c r="W21" s="170"/>
      <c r="X21" s="170"/>
      <c r="Y21" s="201"/>
      <c r="Z21" s="66">
        <f t="shared" si="2"/>
        <v>0</v>
      </c>
      <c r="AA21" s="67">
        <v>333</v>
      </c>
      <c r="AB21" s="68">
        <f t="shared" si="3"/>
        <v>0</v>
      </c>
      <c r="AD21" s="62"/>
    </row>
    <row r="22" spans="1:30" ht="20.25">
      <c r="A22" s="63"/>
      <c r="B22" s="70" t="s">
        <v>185</v>
      </c>
      <c r="C22" s="70" t="s">
        <v>186</v>
      </c>
      <c r="D22" s="70" t="s">
        <v>187</v>
      </c>
      <c r="E22" s="172"/>
      <c r="F22" s="172"/>
      <c r="G22" s="172"/>
      <c r="H22" s="192"/>
      <c r="I22" s="172"/>
      <c r="J22" s="172"/>
      <c r="K22" s="172"/>
      <c r="L22" s="172"/>
      <c r="M22" s="172"/>
      <c r="N22" s="192"/>
      <c r="O22" s="172"/>
      <c r="P22" s="172"/>
      <c r="Q22" s="170"/>
      <c r="R22" s="170"/>
      <c r="S22" s="170"/>
      <c r="T22" s="170"/>
      <c r="U22" s="170"/>
      <c r="V22" s="170"/>
      <c r="W22" s="170"/>
      <c r="X22" s="170"/>
      <c r="Y22" s="201"/>
      <c r="Z22" s="66">
        <f t="shared" ref="Z22" si="4">SUM(E22:Y22)</f>
        <v>0</v>
      </c>
      <c r="AA22" s="67">
        <v>433</v>
      </c>
      <c r="AB22" s="68">
        <f t="shared" si="3"/>
        <v>0</v>
      </c>
      <c r="AD22" s="62"/>
    </row>
    <row r="23" spans="1:30" ht="20.25">
      <c r="A23" s="63"/>
      <c r="B23" s="70" t="s">
        <v>188</v>
      </c>
      <c r="C23" s="70" t="s">
        <v>189</v>
      </c>
      <c r="D23" s="70" t="s">
        <v>190</v>
      </c>
      <c r="E23" s="172"/>
      <c r="F23" s="172"/>
      <c r="G23" s="172"/>
      <c r="H23" s="192"/>
      <c r="I23" s="172"/>
      <c r="J23" s="172"/>
      <c r="K23" s="172"/>
      <c r="L23" s="172"/>
      <c r="M23" s="172"/>
      <c r="N23" s="192"/>
      <c r="O23" s="172"/>
      <c r="P23" s="172"/>
      <c r="Q23" s="170"/>
      <c r="R23" s="170"/>
      <c r="S23" s="170"/>
      <c r="T23" s="170"/>
      <c r="U23" s="170"/>
      <c r="V23" s="170"/>
      <c r="W23" s="170"/>
      <c r="X23" s="170"/>
      <c r="Y23" s="201"/>
      <c r="Z23" s="66">
        <f t="shared" si="2"/>
        <v>0</v>
      </c>
      <c r="AA23" s="67">
        <v>400</v>
      </c>
      <c r="AB23" s="68">
        <f t="shared" ref="AB23" si="5">Z23*AA23</f>
        <v>0</v>
      </c>
      <c r="AD23" s="62"/>
    </row>
    <row r="24" spans="1:30" ht="20.25">
      <c r="A24" s="63"/>
      <c r="B24" s="70" t="s">
        <v>191</v>
      </c>
      <c r="C24" s="70" t="s">
        <v>192</v>
      </c>
      <c r="D24" s="70" t="s">
        <v>193</v>
      </c>
      <c r="E24" s="172"/>
      <c r="F24" s="172"/>
      <c r="G24" s="172"/>
      <c r="H24" s="192"/>
      <c r="I24" s="172"/>
      <c r="J24" s="172"/>
      <c r="K24" s="172"/>
      <c r="L24" s="172"/>
      <c r="M24" s="172"/>
      <c r="N24" s="192"/>
      <c r="O24" s="172"/>
      <c r="P24" s="172"/>
      <c r="Q24" s="170"/>
      <c r="R24" s="170"/>
      <c r="S24" s="170"/>
      <c r="T24" s="170"/>
      <c r="U24" s="170"/>
      <c r="V24" s="170"/>
      <c r="W24" s="170"/>
      <c r="X24" s="170"/>
      <c r="Y24" s="201"/>
      <c r="Z24" s="66">
        <f t="shared" si="2"/>
        <v>0</v>
      </c>
      <c r="AA24" s="67">
        <v>333</v>
      </c>
      <c r="AB24" s="68">
        <f t="shared" ref="AB24:AB25" si="6">Z24*AA24</f>
        <v>0</v>
      </c>
      <c r="AD24" s="62"/>
    </row>
    <row r="25" spans="1:30" ht="21" thickBot="1">
      <c r="A25" s="63"/>
      <c r="B25" s="77" t="s">
        <v>194</v>
      </c>
      <c r="C25" s="77" t="s">
        <v>195</v>
      </c>
      <c r="D25" s="77" t="s">
        <v>196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97"/>
      <c r="O25" s="197"/>
      <c r="P25" s="197"/>
      <c r="Q25" s="170"/>
      <c r="R25" s="170"/>
      <c r="S25" s="170"/>
      <c r="T25" s="170"/>
      <c r="U25" s="170"/>
      <c r="V25" s="170"/>
      <c r="W25" s="170"/>
      <c r="X25" s="170"/>
      <c r="Y25" s="201"/>
      <c r="Z25" s="66">
        <f t="shared" si="2"/>
        <v>0</v>
      </c>
      <c r="AA25" s="67">
        <v>300</v>
      </c>
      <c r="AB25" s="68">
        <f t="shared" si="6"/>
        <v>0</v>
      </c>
      <c r="AD25" s="62"/>
    </row>
    <row r="26" spans="1:30" s="61" customFormat="1" ht="24.75" thickBot="1">
      <c r="B26" s="152" t="s">
        <v>1</v>
      </c>
      <c r="C26" s="152" t="s">
        <v>24</v>
      </c>
      <c r="D26" s="89" t="s">
        <v>102</v>
      </c>
      <c r="E26" s="155" t="s">
        <v>25</v>
      </c>
      <c r="F26" s="154" t="s">
        <v>26</v>
      </c>
      <c r="G26" s="155" t="s">
        <v>27</v>
      </c>
      <c r="H26" s="154" t="s">
        <v>28</v>
      </c>
      <c r="I26" s="155" t="s">
        <v>29</v>
      </c>
      <c r="J26" s="154" t="s">
        <v>30</v>
      </c>
      <c r="K26" s="155" t="s">
        <v>31</v>
      </c>
      <c r="L26" s="154" t="s">
        <v>32</v>
      </c>
      <c r="M26" s="155" t="s">
        <v>33</v>
      </c>
      <c r="N26" s="154" t="s">
        <v>34</v>
      </c>
      <c r="O26" s="155" t="s">
        <v>35</v>
      </c>
      <c r="P26" s="154" t="s">
        <v>36</v>
      </c>
      <c r="Q26" s="155" t="s">
        <v>37</v>
      </c>
      <c r="R26" s="154" t="s">
        <v>38</v>
      </c>
      <c r="S26" s="155" t="s">
        <v>39</v>
      </c>
      <c r="T26" s="154" t="s">
        <v>40</v>
      </c>
      <c r="U26" s="155" t="s">
        <v>41</v>
      </c>
      <c r="V26" s="154" t="s">
        <v>42</v>
      </c>
      <c r="W26" s="89" t="s">
        <v>43</v>
      </c>
      <c r="X26" s="198"/>
      <c r="Y26" s="199"/>
      <c r="Z26" s="89" t="s">
        <v>7</v>
      </c>
      <c r="AA26" s="90" t="s">
        <v>101</v>
      </c>
      <c r="AB26" s="156" t="s">
        <v>8</v>
      </c>
      <c r="AD26" s="62"/>
    </row>
    <row r="27" spans="1:30" ht="20.25">
      <c r="A27" s="63"/>
      <c r="B27" s="78" t="s">
        <v>197</v>
      </c>
      <c r="C27" s="79" t="s">
        <v>198</v>
      </c>
      <c r="D27" s="80" t="s">
        <v>199</v>
      </c>
      <c r="E27" s="200"/>
      <c r="F27" s="170"/>
      <c r="G27" s="170"/>
      <c r="H27" s="170"/>
      <c r="I27" s="191"/>
      <c r="J27" s="191"/>
      <c r="K27" s="191"/>
      <c r="L27" s="171"/>
      <c r="M27" s="191"/>
      <c r="N27" s="171"/>
      <c r="O27" s="191"/>
      <c r="P27" s="171"/>
      <c r="Q27" s="191"/>
      <c r="R27" s="171"/>
      <c r="S27" s="191"/>
      <c r="T27" s="171"/>
      <c r="U27" s="191"/>
      <c r="V27" s="171"/>
      <c r="W27" s="191"/>
      <c r="X27" s="170"/>
      <c r="Y27" s="201"/>
      <c r="Z27" s="66">
        <f t="shared" ref="Z27:Z37" si="7">SUM(E27:Y27)</f>
        <v>0</v>
      </c>
      <c r="AA27" s="67">
        <v>500</v>
      </c>
      <c r="AB27" s="68">
        <f>Z27*AA27</f>
        <v>0</v>
      </c>
      <c r="AD27" s="62"/>
    </row>
    <row r="28" spans="1:30" ht="20.25">
      <c r="A28" s="63"/>
      <c r="B28" s="81" t="s">
        <v>200</v>
      </c>
      <c r="C28" s="82" t="s">
        <v>201</v>
      </c>
      <c r="D28" s="83" t="s">
        <v>202</v>
      </c>
      <c r="E28" s="200"/>
      <c r="F28" s="170"/>
      <c r="G28" s="170"/>
      <c r="H28" s="170"/>
      <c r="I28" s="192"/>
      <c r="J28" s="172"/>
      <c r="K28" s="192"/>
      <c r="L28" s="172"/>
      <c r="M28" s="172"/>
      <c r="N28" s="172"/>
      <c r="O28" s="172"/>
      <c r="P28" s="172"/>
      <c r="Q28" s="172"/>
      <c r="R28" s="172"/>
      <c r="S28" s="192"/>
      <c r="T28" s="172"/>
      <c r="U28" s="192"/>
      <c r="V28" s="172"/>
      <c r="W28" s="192"/>
      <c r="X28" s="170"/>
      <c r="Y28" s="201"/>
      <c r="Z28" s="66">
        <f t="shared" si="7"/>
        <v>0</v>
      </c>
      <c r="AA28" s="72">
        <v>467</v>
      </c>
      <c r="AB28" s="84">
        <f t="shared" ref="AB28:AB37" si="8">Z28*AA28</f>
        <v>0</v>
      </c>
      <c r="AD28" s="62"/>
    </row>
    <row r="29" spans="1:30" ht="20.25">
      <c r="B29" s="81" t="s">
        <v>203</v>
      </c>
      <c r="C29" s="85" t="s">
        <v>204</v>
      </c>
      <c r="D29" s="70" t="s">
        <v>205</v>
      </c>
      <c r="E29" s="200"/>
      <c r="F29" s="170"/>
      <c r="G29" s="170"/>
      <c r="H29" s="170"/>
      <c r="I29" s="192"/>
      <c r="J29" s="172"/>
      <c r="K29" s="192"/>
      <c r="L29" s="172"/>
      <c r="M29" s="192"/>
      <c r="N29" s="172"/>
      <c r="O29" s="192"/>
      <c r="P29" s="172"/>
      <c r="Q29" s="192"/>
      <c r="R29" s="172"/>
      <c r="S29" s="192"/>
      <c r="T29" s="196"/>
      <c r="U29" s="192"/>
      <c r="V29" s="172"/>
      <c r="W29" s="192"/>
      <c r="X29" s="170"/>
      <c r="Y29" s="201"/>
      <c r="Z29" s="66">
        <f t="shared" si="7"/>
        <v>0</v>
      </c>
      <c r="AA29" s="72">
        <v>400</v>
      </c>
      <c r="AB29" s="84">
        <f t="shared" si="8"/>
        <v>0</v>
      </c>
      <c r="AD29" s="62"/>
    </row>
    <row r="30" spans="1:30" ht="20.25">
      <c r="A30" s="63"/>
      <c r="B30" s="81" t="s">
        <v>206</v>
      </c>
      <c r="C30" s="82" t="s">
        <v>207</v>
      </c>
      <c r="D30" s="77" t="s">
        <v>226</v>
      </c>
      <c r="E30" s="200"/>
      <c r="F30" s="170"/>
      <c r="G30" s="170"/>
      <c r="H30" s="170"/>
      <c r="I30" s="192"/>
      <c r="J30" s="192"/>
      <c r="K30" s="192"/>
      <c r="L30" s="172"/>
      <c r="M30" s="192"/>
      <c r="N30" s="172"/>
      <c r="O30" s="192"/>
      <c r="P30" s="172"/>
      <c r="Q30" s="192"/>
      <c r="R30" s="172"/>
      <c r="S30" s="192"/>
      <c r="T30" s="172"/>
      <c r="U30" s="192"/>
      <c r="V30" s="172"/>
      <c r="W30" s="192"/>
      <c r="X30" s="170"/>
      <c r="Y30" s="201"/>
      <c r="Z30" s="66">
        <f t="shared" si="7"/>
        <v>0</v>
      </c>
      <c r="AA30" s="72">
        <v>333</v>
      </c>
      <c r="AB30" s="84">
        <f t="shared" si="8"/>
        <v>0</v>
      </c>
      <c r="AD30" s="62"/>
    </row>
    <row r="31" spans="1:30" ht="20.25">
      <c r="B31" s="81" t="s">
        <v>208</v>
      </c>
      <c r="C31" s="85" t="s">
        <v>209</v>
      </c>
      <c r="D31" s="70" t="s">
        <v>227</v>
      </c>
      <c r="E31" s="200"/>
      <c r="F31" s="170"/>
      <c r="G31" s="170"/>
      <c r="H31" s="170"/>
      <c r="I31" s="192"/>
      <c r="J31" s="172"/>
      <c r="K31" s="192"/>
      <c r="L31" s="172"/>
      <c r="M31" s="192"/>
      <c r="N31" s="172"/>
      <c r="O31" s="192"/>
      <c r="P31" s="172"/>
      <c r="Q31" s="192"/>
      <c r="R31" s="172"/>
      <c r="S31" s="192"/>
      <c r="T31" s="196"/>
      <c r="U31" s="192"/>
      <c r="V31" s="172"/>
      <c r="W31" s="192"/>
      <c r="X31" s="170"/>
      <c r="Y31" s="201"/>
      <c r="Z31" s="66">
        <f t="shared" si="7"/>
        <v>0</v>
      </c>
      <c r="AA31" s="72">
        <v>333</v>
      </c>
      <c r="AB31" s="84">
        <f t="shared" ref="AB31" si="9">Z31*AA31</f>
        <v>0</v>
      </c>
      <c r="AD31" s="62"/>
    </row>
    <row r="32" spans="1:30" ht="20.25">
      <c r="B32" s="81" t="s">
        <v>210</v>
      </c>
      <c r="C32" s="85" t="s">
        <v>211</v>
      </c>
      <c r="D32" s="70" t="s">
        <v>212</v>
      </c>
      <c r="E32" s="200"/>
      <c r="F32" s="170"/>
      <c r="G32" s="170"/>
      <c r="H32" s="170"/>
      <c r="I32" s="192"/>
      <c r="J32" s="172"/>
      <c r="K32" s="192"/>
      <c r="L32" s="172"/>
      <c r="M32" s="192"/>
      <c r="N32" s="172"/>
      <c r="O32" s="192"/>
      <c r="P32" s="172"/>
      <c r="Q32" s="192"/>
      <c r="R32" s="172"/>
      <c r="S32" s="192"/>
      <c r="T32" s="223"/>
      <c r="U32" s="192"/>
      <c r="V32" s="172"/>
      <c r="W32" s="192"/>
      <c r="X32" s="170"/>
      <c r="Y32" s="201"/>
      <c r="Z32" s="66">
        <f t="shared" si="7"/>
        <v>0</v>
      </c>
      <c r="AA32" s="72">
        <v>267</v>
      </c>
      <c r="AB32" s="84">
        <f t="shared" si="8"/>
        <v>0</v>
      </c>
      <c r="AD32" s="62"/>
    </row>
    <row r="33" spans="1:30" ht="20.25">
      <c r="A33" s="63"/>
      <c r="B33" s="81" t="s">
        <v>213</v>
      </c>
      <c r="C33" s="82" t="s">
        <v>214</v>
      </c>
      <c r="D33" s="77" t="s">
        <v>215</v>
      </c>
      <c r="E33" s="202"/>
      <c r="F33" s="172"/>
      <c r="G33" s="192"/>
      <c r="H33" s="172"/>
      <c r="I33" s="192"/>
      <c r="J33" s="172"/>
      <c r="K33" s="192"/>
      <c r="L33" s="172"/>
      <c r="M33" s="192"/>
      <c r="N33" s="172"/>
      <c r="O33" s="192"/>
      <c r="P33" s="192"/>
      <c r="Q33" s="170"/>
      <c r="R33" s="170"/>
      <c r="S33" s="170"/>
      <c r="T33" s="170"/>
      <c r="U33" s="170"/>
      <c r="V33" s="170"/>
      <c r="W33" s="170"/>
      <c r="X33" s="170"/>
      <c r="Y33" s="201"/>
      <c r="Z33" s="66">
        <f t="shared" si="7"/>
        <v>0</v>
      </c>
      <c r="AA33" s="72">
        <v>433</v>
      </c>
      <c r="AB33" s="84">
        <f t="shared" si="8"/>
        <v>0</v>
      </c>
      <c r="AD33" s="62"/>
    </row>
    <row r="34" spans="1:30" ht="20.25">
      <c r="A34" s="63"/>
      <c r="B34" s="70" t="s">
        <v>216</v>
      </c>
      <c r="C34" s="85" t="s">
        <v>217</v>
      </c>
      <c r="D34" s="81" t="s">
        <v>218</v>
      </c>
      <c r="E34" s="202"/>
      <c r="F34" s="172"/>
      <c r="G34" s="192"/>
      <c r="H34" s="172"/>
      <c r="I34" s="192"/>
      <c r="J34" s="172"/>
      <c r="K34" s="192"/>
      <c r="L34" s="172"/>
      <c r="M34" s="192"/>
      <c r="N34" s="172"/>
      <c r="O34" s="192"/>
      <c r="P34" s="192"/>
      <c r="Q34" s="170"/>
      <c r="R34" s="170"/>
      <c r="S34" s="170"/>
      <c r="T34" s="170"/>
      <c r="U34" s="170"/>
      <c r="V34" s="170"/>
      <c r="W34" s="170"/>
      <c r="X34" s="170"/>
      <c r="Y34" s="201"/>
      <c r="Z34" s="66">
        <f t="shared" si="7"/>
        <v>0</v>
      </c>
      <c r="AA34" s="72">
        <v>367</v>
      </c>
      <c r="AB34" s="84">
        <f t="shared" ref="AB34" si="10">Z34*AA34</f>
        <v>0</v>
      </c>
      <c r="AD34" s="62"/>
    </row>
    <row r="35" spans="1:30" ht="20.25">
      <c r="A35" s="63"/>
      <c r="B35" s="70" t="s">
        <v>219</v>
      </c>
      <c r="C35" s="85" t="s">
        <v>220</v>
      </c>
      <c r="D35" s="81" t="s">
        <v>221</v>
      </c>
      <c r="E35" s="202"/>
      <c r="F35" s="172"/>
      <c r="G35" s="192"/>
      <c r="H35" s="172"/>
      <c r="I35" s="192"/>
      <c r="J35" s="172"/>
      <c r="K35" s="192"/>
      <c r="L35" s="172"/>
      <c r="M35" s="192"/>
      <c r="N35" s="172"/>
      <c r="O35" s="192"/>
      <c r="P35" s="192"/>
      <c r="Q35" s="170"/>
      <c r="R35" s="170"/>
      <c r="S35" s="170"/>
      <c r="T35" s="170"/>
      <c r="U35" s="170"/>
      <c r="V35" s="170"/>
      <c r="W35" s="170"/>
      <c r="X35" s="170"/>
      <c r="Y35" s="201"/>
      <c r="Z35" s="66">
        <f t="shared" si="7"/>
        <v>0</v>
      </c>
      <c r="AA35" s="72">
        <v>333</v>
      </c>
      <c r="AB35" s="84">
        <f t="shared" ref="AB35" si="11">Z35*AA35</f>
        <v>0</v>
      </c>
      <c r="AD35" s="62"/>
    </row>
    <row r="36" spans="1:30" ht="20.25">
      <c r="A36" s="63"/>
      <c r="B36" s="70" t="s">
        <v>222</v>
      </c>
      <c r="C36" s="85" t="s">
        <v>223</v>
      </c>
      <c r="D36" s="81" t="s">
        <v>228</v>
      </c>
      <c r="E36" s="202"/>
      <c r="F36" s="172"/>
      <c r="G36" s="192"/>
      <c r="H36" s="172"/>
      <c r="I36" s="192"/>
      <c r="J36" s="172"/>
      <c r="K36" s="192"/>
      <c r="L36" s="172"/>
      <c r="M36" s="192"/>
      <c r="N36" s="172"/>
      <c r="O36" s="192"/>
      <c r="P36" s="192"/>
      <c r="Q36" s="170"/>
      <c r="R36" s="170"/>
      <c r="S36" s="170"/>
      <c r="T36" s="170"/>
      <c r="U36" s="170"/>
      <c r="V36" s="170"/>
      <c r="W36" s="170"/>
      <c r="X36" s="170"/>
      <c r="Y36" s="201"/>
      <c r="Z36" s="66">
        <f t="shared" si="7"/>
        <v>0</v>
      </c>
      <c r="AA36" s="72">
        <v>267</v>
      </c>
      <c r="AB36" s="84">
        <f t="shared" si="8"/>
        <v>0</v>
      </c>
      <c r="AD36" s="62"/>
    </row>
    <row r="37" spans="1:30" ht="21" thickBot="1">
      <c r="A37" s="63"/>
      <c r="B37" s="70" t="s">
        <v>224</v>
      </c>
      <c r="C37" s="85" t="s">
        <v>225</v>
      </c>
      <c r="D37" s="81" t="s">
        <v>115</v>
      </c>
      <c r="E37" s="207"/>
      <c r="F37" s="204"/>
      <c r="G37" s="194"/>
      <c r="H37" s="204"/>
      <c r="I37" s="194"/>
      <c r="J37" s="204"/>
      <c r="K37" s="194"/>
      <c r="L37" s="204"/>
      <c r="M37" s="194"/>
      <c r="N37" s="204"/>
      <c r="O37" s="194"/>
      <c r="P37" s="194"/>
      <c r="Q37" s="173"/>
      <c r="R37" s="173"/>
      <c r="S37" s="173"/>
      <c r="T37" s="173"/>
      <c r="U37" s="173"/>
      <c r="V37" s="173"/>
      <c r="W37" s="173"/>
      <c r="X37" s="173"/>
      <c r="Y37" s="205"/>
      <c r="Z37" s="66">
        <f t="shared" si="7"/>
        <v>0</v>
      </c>
      <c r="AA37" s="72">
        <v>267</v>
      </c>
      <c r="AB37" s="84">
        <f t="shared" si="8"/>
        <v>0</v>
      </c>
      <c r="AD37" s="62"/>
    </row>
    <row r="38" spans="1:30" s="61" customFormat="1" ht="24.75" thickBot="1">
      <c r="B38" s="152" t="s">
        <v>1</v>
      </c>
      <c r="C38" s="152" t="s">
        <v>24</v>
      </c>
      <c r="D38" s="89" t="s">
        <v>103</v>
      </c>
      <c r="E38" s="155" t="s">
        <v>26</v>
      </c>
      <c r="F38" s="155" t="s">
        <v>27</v>
      </c>
      <c r="G38" s="154" t="s">
        <v>28</v>
      </c>
      <c r="H38" s="155" t="s">
        <v>29</v>
      </c>
      <c r="I38" s="154" t="s">
        <v>30</v>
      </c>
      <c r="J38" s="155" t="s">
        <v>31</v>
      </c>
      <c r="K38" s="154" t="s">
        <v>32</v>
      </c>
      <c r="L38" s="155" t="s">
        <v>33</v>
      </c>
      <c r="M38" s="154" t="s">
        <v>34</v>
      </c>
      <c r="N38" s="155" t="s">
        <v>35</v>
      </c>
      <c r="O38" s="154" t="s">
        <v>36</v>
      </c>
      <c r="P38" s="155" t="s">
        <v>37</v>
      </c>
      <c r="Q38" s="154" t="s">
        <v>38</v>
      </c>
      <c r="R38" s="155" t="s">
        <v>39</v>
      </c>
      <c r="S38" s="154" t="s">
        <v>40</v>
      </c>
      <c r="T38" s="155" t="s">
        <v>41</v>
      </c>
      <c r="U38" s="154" t="s">
        <v>42</v>
      </c>
      <c r="V38" s="155" t="s">
        <v>43</v>
      </c>
      <c r="W38" s="198"/>
      <c r="X38" s="198"/>
      <c r="Y38" s="199"/>
      <c r="Z38" s="89" t="s">
        <v>7</v>
      </c>
      <c r="AA38" s="90" t="s">
        <v>101</v>
      </c>
      <c r="AB38" s="156" t="s">
        <v>8</v>
      </c>
      <c r="AD38" s="62"/>
    </row>
    <row r="39" spans="1:30" ht="20.25">
      <c r="A39" s="63"/>
      <c r="B39" s="65" t="s">
        <v>229</v>
      </c>
      <c r="C39" s="79" t="s">
        <v>116</v>
      </c>
      <c r="D39" s="80" t="s">
        <v>230</v>
      </c>
      <c r="E39" s="206"/>
      <c r="F39" s="191"/>
      <c r="G39" s="191"/>
      <c r="H39" s="191"/>
      <c r="I39" s="171"/>
      <c r="J39" s="191"/>
      <c r="K39" s="171"/>
      <c r="L39" s="191"/>
      <c r="M39" s="171"/>
      <c r="N39" s="191"/>
      <c r="O39" s="171"/>
      <c r="P39" s="191"/>
      <c r="Q39" s="171"/>
      <c r="R39" s="191"/>
      <c r="S39" s="171"/>
      <c r="T39" s="191"/>
      <c r="U39" s="171"/>
      <c r="V39" s="191"/>
      <c r="W39" s="170"/>
      <c r="X39" s="170"/>
      <c r="Y39" s="201"/>
      <c r="Z39" s="66">
        <f t="shared" ref="Z39:Z42" si="12">SUM(E39:Y39)</f>
        <v>0</v>
      </c>
      <c r="AA39" s="67">
        <v>540</v>
      </c>
      <c r="AB39" s="68">
        <f>Z39*AA39</f>
        <v>0</v>
      </c>
      <c r="AD39" s="62"/>
    </row>
    <row r="40" spans="1:30" ht="20.25">
      <c r="B40" s="71" t="s">
        <v>117</v>
      </c>
      <c r="C40" s="85" t="s">
        <v>118</v>
      </c>
      <c r="D40" s="83" t="s">
        <v>231</v>
      </c>
      <c r="E40" s="211"/>
      <c r="F40" s="192"/>
      <c r="G40" s="192"/>
      <c r="H40" s="192"/>
      <c r="I40" s="192"/>
      <c r="J40" s="192"/>
      <c r="K40" s="172"/>
      <c r="L40" s="192"/>
      <c r="M40" s="172"/>
      <c r="N40" s="192"/>
      <c r="O40" s="172"/>
      <c r="P40" s="192"/>
      <c r="Q40" s="172"/>
      <c r="R40" s="192"/>
      <c r="S40" s="172"/>
      <c r="T40" s="192"/>
      <c r="U40" s="192"/>
      <c r="V40" s="192"/>
      <c r="W40" s="170"/>
      <c r="X40" s="170"/>
      <c r="Y40" s="201"/>
      <c r="Z40" s="66">
        <f t="shared" ref="Z40" si="13">SUM(E40:Y40)</f>
        <v>0</v>
      </c>
      <c r="AA40" s="72">
        <v>467</v>
      </c>
      <c r="AB40" s="68">
        <f t="shared" ref="AB40" si="14">Z40*AA40</f>
        <v>0</v>
      </c>
      <c r="AD40" s="62"/>
    </row>
    <row r="41" spans="1:30" ht="20.25">
      <c r="B41" s="71" t="s">
        <v>119</v>
      </c>
      <c r="C41" s="85" t="s">
        <v>120</v>
      </c>
      <c r="D41" s="83" t="s">
        <v>232</v>
      </c>
      <c r="E41" s="211"/>
      <c r="F41" s="192"/>
      <c r="G41" s="192"/>
      <c r="H41" s="192"/>
      <c r="I41" s="192"/>
      <c r="J41" s="192"/>
      <c r="K41" s="172"/>
      <c r="L41" s="192"/>
      <c r="M41" s="172"/>
      <c r="N41" s="192"/>
      <c r="O41" s="172"/>
      <c r="P41" s="192"/>
      <c r="Q41" s="172"/>
      <c r="R41" s="192"/>
      <c r="S41" s="172"/>
      <c r="T41" s="192"/>
      <c r="U41" s="192"/>
      <c r="V41" s="192"/>
      <c r="W41" s="170"/>
      <c r="X41" s="170"/>
      <c r="Y41" s="201"/>
      <c r="Z41" s="66">
        <f t="shared" si="12"/>
        <v>0</v>
      </c>
      <c r="AA41" s="72">
        <v>333</v>
      </c>
      <c r="AB41" s="68">
        <f t="shared" ref="AB41:AB42" si="15">Z41*AA41</f>
        <v>0</v>
      </c>
      <c r="AD41" s="62"/>
    </row>
    <row r="42" spans="1:30" ht="21" thickBot="1">
      <c r="A42" s="63"/>
      <c r="B42" s="78" t="s">
        <v>233</v>
      </c>
      <c r="C42" s="82" t="s">
        <v>234</v>
      </c>
      <c r="D42" s="83" t="s">
        <v>235</v>
      </c>
      <c r="E42" s="248"/>
      <c r="F42" s="197"/>
      <c r="G42" s="181"/>
      <c r="H42" s="197"/>
      <c r="I42" s="181"/>
      <c r="J42" s="197"/>
      <c r="K42" s="181"/>
      <c r="L42" s="197"/>
      <c r="M42" s="181"/>
      <c r="N42" s="197"/>
      <c r="O42" s="197"/>
      <c r="P42" s="170"/>
      <c r="Q42" s="170"/>
      <c r="R42" s="170"/>
      <c r="S42" s="170"/>
      <c r="T42" s="170"/>
      <c r="U42" s="170"/>
      <c r="V42" s="170"/>
      <c r="W42" s="170"/>
      <c r="X42" s="170"/>
      <c r="Y42" s="201"/>
      <c r="Z42" s="66">
        <f t="shared" si="12"/>
        <v>0</v>
      </c>
      <c r="AA42" s="72">
        <v>467</v>
      </c>
      <c r="AB42" s="68">
        <f t="shared" si="15"/>
        <v>0</v>
      </c>
      <c r="AD42" s="62"/>
    </row>
    <row r="43" spans="1:30" s="61" customFormat="1" ht="24.75" thickBot="1">
      <c r="B43" s="152" t="s">
        <v>1</v>
      </c>
      <c r="C43" s="152" t="s">
        <v>24</v>
      </c>
      <c r="D43" s="89" t="s">
        <v>104</v>
      </c>
      <c r="E43" s="155" t="s">
        <v>26</v>
      </c>
      <c r="F43" s="155" t="s">
        <v>27</v>
      </c>
      <c r="G43" s="154" t="s">
        <v>28</v>
      </c>
      <c r="H43" s="155" t="s">
        <v>29</v>
      </c>
      <c r="I43" s="154" t="s">
        <v>30</v>
      </c>
      <c r="J43" s="155" t="s">
        <v>31</v>
      </c>
      <c r="K43" s="154" t="s">
        <v>32</v>
      </c>
      <c r="L43" s="155" t="s">
        <v>33</v>
      </c>
      <c r="M43" s="154" t="s">
        <v>34</v>
      </c>
      <c r="N43" s="155" t="s">
        <v>35</v>
      </c>
      <c r="O43" s="154" t="s">
        <v>36</v>
      </c>
      <c r="P43" s="155" t="s">
        <v>37</v>
      </c>
      <c r="Q43" s="154" t="s">
        <v>38</v>
      </c>
      <c r="R43" s="155" t="s">
        <v>39</v>
      </c>
      <c r="S43" s="154" t="s">
        <v>40</v>
      </c>
      <c r="T43" s="155" t="s">
        <v>41</v>
      </c>
      <c r="U43" s="154" t="s">
        <v>42</v>
      </c>
      <c r="V43" s="89" t="s">
        <v>43</v>
      </c>
      <c r="W43" s="89" t="s">
        <v>157</v>
      </c>
      <c r="X43" s="89" t="s">
        <v>158</v>
      </c>
      <c r="Y43" s="89" t="s">
        <v>172</v>
      </c>
      <c r="Z43" s="89" t="s">
        <v>7</v>
      </c>
      <c r="AA43" s="90" t="s">
        <v>101</v>
      </c>
      <c r="AB43" s="156" t="s">
        <v>8</v>
      </c>
      <c r="AD43" s="62"/>
    </row>
    <row r="44" spans="1:30" ht="20.25">
      <c r="A44" s="63"/>
      <c r="B44" s="65" t="s">
        <v>121</v>
      </c>
      <c r="C44" s="79" t="s">
        <v>122</v>
      </c>
      <c r="D44" s="80" t="s">
        <v>236</v>
      </c>
      <c r="E44" s="200"/>
      <c r="F44" s="170"/>
      <c r="G44" s="170"/>
      <c r="H44" s="170"/>
      <c r="I44" s="191"/>
      <c r="J44" s="191"/>
      <c r="K44" s="171"/>
      <c r="L44" s="191"/>
      <c r="M44" s="171"/>
      <c r="N44" s="191"/>
      <c r="O44" s="171"/>
      <c r="P44" s="191"/>
      <c r="Q44" s="171"/>
      <c r="R44" s="171"/>
      <c r="S44" s="171"/>
      <c r="T44" s="171"/>
      <c r="U44" s="171"/>
      <c r="V44" s="191"/>
      <c r="W44" s="191"/>
      <c r="X44" s="191"/>
      <c r="Y44" s="249"/>
      <c r="Z44" s="66">
        <f t="shared" ref="Z44:Z50" si="16">SUM(E44:Y44)</f>
        <v>0</v>
      </c>
      <c r="AA44" s="67">
        <v>400</v>
      </c>
      <c r="AB44" s="68">
        <f>Z44*AA44</f>
        <v>0</v>
      </c>
      <c r="AD44" s="62"/>
    </row>
    <row r="45" spans="1:30" ht="20.25">
      <c r="B45" s="71" t="s">
        <v>123</v>
      </c>
      <c r="C45" s="85" t="s">
        <v>124</v>
      </c>
      <c r="D45" s="83" t="s">
        <v>237</v>
      </c>
      <c r="E45" s="200"/>
      <c r="F45" s="170"/>
      <c r="G45" s="170"/>
      <c r="H45" s="170"/>
      <c r="I45" s="192"/>
      <c r="J45" s="192"/>
      <c r="K45" s="192"/>
      <c r="L45" s="192"/>
      <c r="M45" s="172"/>
      <c r="N45" s="172"/>
      <c r="O45" s="172"/>
      <c r="P45" s="172"/>
      <c r="Q45" s="172"/>
      <c r="R45" s="192"/>
      <c r="S45" s="172"/>
      <c r="T45" s="192"/>
      <c r="U45" s="172"/>
      <c r="V45" s="192"/>
      <c r="W45" s="192"/>
      <c r="X45" s="192"/>
      <c r="Y45" s="249"/>
      <c r="Z45" s="66">
        <f t="shared" si="16"/>
        <v>0</v>
      </c>
      <c r="AA45" s="72">
        <v>367</v>
      </c>
      <c r="AB45" s="68">
        <f t="shared" ref="AB45:AB46" si="17">Z45*AA45</f>
        <v>0</v>
      </c>
      <c r="AD45" s="62"/>
    </row>
    <row r="46" spans="1:30" ht="20.25">
      <c r="B46" s="71" t="s">
        <v>238</v>
      </c>
      <c r="C46" s="85" t="s">
        <v>239</v>
      </c>
      <c r="D46" s="83" t="s">
        <v>240</v>
      </c>
      <c r="E46" s="200"/>
      <c r="F46" s="170"/>
      <c r="G46" s="170"/>
      <c r="H46" s="170"/>
      <c r="I46" s="192"/>
      <c r="J46" s="192"/>
      <c r="K46" s="192"/>
      <c r="L46" s="192"/>
      <c r="M46" s="172"/>
      <c r="N46" s="172"/>
      <c r="O46" s="172"/>
      <c r="P46" s="172"/>
      <c r="Q46" s="172"/>
      <c r="R46" s="192"/>
      <c r="S46" s="172"/>
      <c r="T46" s="192"/>
      <c r="U46" s="172"/>
      <c r="V46" s="192"/>
      <c r="W46" s="192"/>
      <c r="X46" s="192"/>
      <c r="Y46" s="249"/>
      <c r="Z46" s="66">
        <f t="shared" ref="Z46" si="18">SUM(E46:Y46)</f>
        <v>0</v>
      </c>
      <c r="AA46" s="72">
        <v>333</v>
      </c>
      <c r="AB46" s="68">
        <f t="shared" si="17"/>
        <v>0</v>
      </c>
      <c r="AD46" s="62"/>
    </row>
    <row r="47" spans="1:30" ht="20.25">
      <c r="B47" s="71" t="s">
        <v>241</v>
      </c>
      <c r="C47" s="85" t="s">
        <v>242</v>
      </c>
      <c r="D47" s="83" t="s">
        <v>247</v>
      </c>
      <c r="E47" s="200"/>
      <c r="F47" s="170"/>
      <c r="G47" s="170"/>
      <c r="H47" s="170"/>
      <c r="I47" s="192"/>
      <c r="J47" s="192"/>
      <c r="K47" s="192"/>
      <c r="L47" s="192"/>
      <c r="M47" s="172"/>
      <c r="N47" s="172"/>
      <c r="O47" s="172"/>
      <c r="P47" s="172"/>
      <c r="Q47" s="172"/>
      <c r="R47" s="192"/>
      <c r="S47" s="172"/>
      <c r="T47" s="192"/>
      <c r="U47" s="172"/>
      <c r="V47" s="192"/>
      <c r="W47" s="192"/>
      <c r="X47" s="192"/>
      <c r="Y47" s="249"/>
      <c r="Z47" s="66">
        <f t="shared" si="16"/>
        <v>0</v>
      </c>
      <c r="AA47" s="72">
        <v>267</v>
      </c>
      <c r="AB47" s="68">
        <f t="shared" ref="AB47" si="19">Z47*AA47</f>
        <v>0</v>
      </c>
      <c r="AD47" s="62"/>
    </row>
    <row r="48" spans="1:30" ht="20.25">
      <c r="B48" s="71" t="s">
        <v>125</v>
      </c>
      <c r="C48" s="85" t="s">
        <v>126</v>
      </c>
      <c r="D48" s="83" t="s">
        <v>248</v>
      </c>
      <c r="E48" s="200"/>
      <c r="F48" s="170"/>
      <c r="G48" s="170"/>
      <c r="H48" s="170"/>
      <c r="I48" s="192"/>
      <c r="J48" s="192"/>
      <c r="K48" s="192"/>
      <c r="L48" s="192"/>
      <c r="M48" s="172"/>
      <c r="N48" s="172"/>
      <c r="O48" s="172"/>
      <c r="P48" s="172"/>
      <c r="Q48" s="172"/>
      <c r="R48" s="192"/>
      <c r="S48" s="172"/>
      <c r="T48" s="192"/>
      <c r="U48" s="172"/>
      <c r="V48" s="192"/>
      <c r="W48" s="192"/>
      <c r="X48" s="192"/>
      <c r="Y48" s="249"/>
      <c r="Z48" s="66">
        <f t="shared" si="16"/>
        <v>0</v>
      </c>
      <c r="AA48" s="72">
        <v>267</v>
      </c>
      <c r="AB48" s="68">
        <f t="shared" ref="AB48:AB50" si="20">Z48*AA48</f>
        <v>0</v>
      </c>
      <c r="AD48" s="62"/>
    </row>
    <row r="49" spans="1:30" ht="20.25">
      <c r="A49" s="63"/>
      <c r="B49" s="71" t="s">
        <v>243</v>
      </c>
      <c r="C49" s="85" t="s">
        <v>244</v>
      </c>
      <c r="D49" s="83" t="s">
        <v>245</v>
      </c>
      <c r="E49" s="211"/>
      <c r="F49" s="192"/>
      <c r="G49" s="192"/>
      <c r="H49" s="172"/>
      <c r="I49" s="172"/>
      <c r="J49" s="172"/>
      <c r="K49" s="172"/>
      <c r="L49" s="172"/>
      <c r="M49" s="192"/>
      <c r="N49" s="192"/>
      <c r="O49" s="192"/>
      <c r="P49" s="170"/>
      <c r="Q49" s="170"/>
      <c r="R49" s="170"/>
      <c r="S49" s="170"/>
      <c r="T49" s="170"/>
      <c r="U49" s="170"/>
      <c r="V49" s="170"/>
      <c r="W49" s="170"/>
      <c r="X49" s="170"/>
      <c r="Y49" s="201"/>
      <c r="Z49" s="66">
        <f t="shared" si="16"/>
        <v>0</v>
      </c>
      <c r="AA49" s="72">
        <v>333</v>
      </c>
      <c r="AB49" s="68">
        <f t="shared" ref="AB49" si="21">Z49*AA49</f>
        <v>0</v>
      </c>
      <c r="AD49" s="62"/>
    </row>
    <row r="50" spans="1:30" ht="21" thickBot="1">
      <c r="B50" s="71" t="s">
        <v>127</v>
      </c>
      <c r="C50" s="86" t="s">
        <v>128</v>
      </c>
      <c r="D50" s="87" t="s">
        <v>246</v>
      </c>
      <c r="E50" s="203"/>
      <c r="F50" s="194"/>
      <c r="G50" s="194"/>
      <c r="H50" s="204"/>
      <c r="I50" s="204"/>
      <c r="J50" s="204"/>
      <c r="K50" s="204"/>
      <c r="L50" s="194"/>
      <c r="M50" s="194"/>
      <c r="N50" s="194"/>
      <c r="O50" s="194"/>
      <c r="P50" s="220"/>
      <c r="Q50" s="220"/>
      <c r="R50" s="220"/>
      <c r="S50" s="220"/>
      <c r="T50" s="220"/>
      <c r="U50" s="220"/>
      <c r="V50" s="220"/>
      <c r="W50" s="220"/>
      <c r="X50" s="220"/>
      <c r="Y50" s="250"/>
      <c r="Z50" s="66">
        <f t="shared" si="16"/>
        <v>0</v>
      </c>
      <c r="AA50" s="72">
        <v>267</v>
      </c>
      <c r="AB50" s="68">
        <f t="shared" si="20"/>
        <v>0</v>
      </c>
      <c r="AD50" s="62"/>
    </row>
    <row r="51" spans="1:30" s="88" customFormat="1" ht="21" thickBot="1">
      <c r="B51" s="152" t="s">
        <v>1</v>
      </c>
      <c r="C51" s="152" t="s">
        <v>24</v>
      </c>
      <c r="D51" s="89" t="s">
        <v>105</v>
      </c>
      <c r="E51" s="155" t="s">
        <v>26</v>
      </c>
      <c r="F51" s="155" t="s">
        <v>27</v>
      </c>
      <c r="G51" s="154" t="s">
        <v>28</v>
      </c>
      <c r="H51" s="155" t="s">
        <v>29</v>
      </c>
      <c r="I51" s="154" t="s">
        <v>30</v>
      </c>
      <c r="J51" s="155" t="s">
        <v>31</v>
      </c>
      <c r="K51" s="154" t="s">
        <v>32</v>
      </c>
      <c r="L51" s="155" t="s">
        <v>33</v>
      </c>
      <c r="M51" s="154" t="s">
        <v>34</v>
      </c>
      <c r="N51" s="155" t="s">
        <v>35</v>
      </c>
      <c r="O51" s="154" t="s">
        <v>36</v>
      </c>
      <c r="P51" s="155" t="s">
        <v>37</v>
      </c>
      <c r="Q51" s="154" t="s">
        <v>38</v>
      </c>
      <c r="R51" s="155" t="s">
        <v>39</v>
      </c>
      <c r="S51" s="154" t="s">
        <v>40</v>
      </c>
      <c r="T51" s="155" t="s">
        <v>41</v>
      </c>
      <c r="U51" s="154" t="s">
        <v>42</v>
      </c>
      <c r="V51" s="89" t="s">
        <v>43</v>
      </c>
      <c r="W51" s="212"/>
      <c r="X51" s="212"/>
      <c r="Y51" s="213"/>
      <c r="Z51" s="89" t="s">
        <v>7</v>
      </c>
      <c r="AA51" s="90" t="s">
        <v>101</v>
      </c>
      <c r="AB51" s="91" t="s">
        <v>8</v>
      </c>
      <c r="AD51" s="62"/>
    </row>
    <row r="52" spans="1:30" ht="20.25">
      <c r="B52" s="144" t="s">
        <v>249</v>
      </c>
      <c r="C52" s="145" t="s">
        <v>250</v>
      </c>
      <c r="D52" s="146" t="s">
        <v>251</v>
      </c>
      <c r="E52" s="170"/>
      <c r="F52" s="170"/>
      <c r="G52" s="170"/>
      <c r="H52" s="192"/>
      <c r="I52" s="192"/>
      <c r="J52" s="192"/>
      <c r="K52" s="192"/>
      <c r="L52" s="192"/>
      <c r="M52" s="172"/>
      <c r="N52" s="172"/>
      <c r="O52" s="172"/>
      <c r="P52" s="172"/>
      <c r="Q52" s="172"/>
      <c r="R52" s="192"/>
      <c r="S52" s="172"/>
      <c r="T52" s="192"/>
      <c r="U52" s="172"/>
      <c r="V52" s="192"/>
      <c r="W52" s="36"/>
      <c r="X52" s="36"/>
      <c r="Y52" s="37"/>
      <c r="Z52" s="66">
        <f t="shared" ref="Z52:Z55" si="22">SUM(E52:Y52)</f>
        <v>0</v>
      </c>
      <c r="AA52" s="67">
        <v>267</v>
      </c>
      <c r="AB52" s="92">
        <f t="shared" ref="AB52:AB54" si="23">Z52*AA52</f>
        <v>0</v>
      </c>
      <c r="AD52" s="62"/>
    </row>
    <row r="53" spans="1:30" ht="20.25">
      <c r="B53" s="147" t="s">
        <v>252</v>
      </c>
      <c r="C53" s="147" t="s">
        <v>253</v>
      </c>
      <c r="D53" s="148" t="s">
        <v>254</v>
      </c>
      <c r="E53" s="170"/>
      <c r="F53" s="170"/>
      <c r="G53" s="170"/>
      <c r="H53" s="192"/>
      <c r="I53" s="192"/>
      <c r="J53" s="192"/>
      <c r="K53" s="192"/>
      <c r="L53" s="192"/>
      <c r="M53" s="172"/>
      <c r="N53" s="172"/>
      <c r="O53" s="172"/>
      <c r="P53" s="172"/>
      <c r="Q53" s="172"/>
      <c r="R53" s="192"/>
      <c r="S53" s="172"/>
      <c r="T53" s="192"/>
      <c r="U53" s="172"/>
      <c r="V53" s="192"/>
      <c r="W53" s="36"/>
      <c r="X53" s="36"/>
      <c r="Y53" s="37"/>
      <c r="Z53" s="66">
        <f t="shared" si="22"/>
        <v>0</v>
      </c>
      <c r="AA53" s="72">
        <v>167</v>
      </c>
      <c r="AB53" s="93">
        <f t="shared" si="23"/>
        <v>0</v>
      </c>
      <c r="AD53" s="62"/>
    </row>
    <row r="54" spans="1:30" ht="20.25">
      <c r="B54" s="187" t="s">
        <v>255</v>
      </c>
      <c r="C54" s="105" t="s">
        <v>256</v>
      </c>
      <c r="D54" s="149" t="s">
        <v>257</v>
      </c>
      <c r="E54" s="192"/>
      <c r="F54" s="192"/>
      <c r="G54" s="192"/>
      <c r="H54" s="172"/>
      <c r="I54" s="172"/>
      <c r="J54" s="172"/>
      <c r="K54" s="172"/>
      <c r="L54" s="172"/>
      <c r="M54" s="192"/>
      <c r="N54" s="192"/>
      <c r="O54" s="192"/>
      <c r="P54" s="170"/>
      <c r="Q54" s="170"/>
      <c r="R54" s="170"/>
      <c r="S54" s="170"/>
      <c r="T54" s="170"/>
      <c r="U54" s="170"/>
      <c r="V54" s="170"/>
      <c r="W54" s="36"/>
      <c r="X54" s="36"/>
      <c r="Y54" s="37"/>
      <c r="Z54" s="66">
        <f t="shared" si="22"/>
        <v>0</v>
      </c>
      <c r="AA54" s="72">
        <v>233</v>
      </c>
      <c r="AB54" s="93">
        <f t="shared" si="23"/>
        <v>0</v>
      </c>
      <c r="AD54" s="62"/>
    </row>
    <row r="55" spans="1:30" ht="21" thickBot="1">
      <c r="B55" s="188" t="s">
        <v>258</v>
      </c>
      <c r="C55" s="150" t="s">
        <v>259</v>
      </c>
      <c r="D55" s="151" t="s">
        <v>260</v>
      </c>
      <c r="E55" s="194"/>
      <c r="F55" s="194"/>
      <c r="G55" s="194"/>
      <c r="H55" s="204"/>
      <c r="I55" s="204"/>
      <c r="J55" s="204"/>
      <c r="K55" s="204"/>
      <c r="L55" s="194"/>
      <c r="M55" s="194"/>
      <c r="N55" s="194"/>
      <c r="O55" s="194"/>
      <c r="P55" s="220"/>
      <c r="Q55" s="220"/>
      <c r="R55" s="220"/>
      <c r="S55" s="220"/>
      <c r="T55" s="220"/>
      <c r="U55" s="220"/>
      <c r="V55" s="220"/>
      <c r="W55" s="38"/>
      <c r="X55" s="38"/>
      <c r="Y55" s="39"/>
      <c r="Z55" s="74">
        <f t="shared" si="22"/>
        <v>0</v>
      </c>
      <c r="AA55" s="75">
        <v>167</v>
      </c>
      <c r="AB55" s="94">
        <f t="shared" ref="AB55" si="24">Z55*AA55</f>
        <v>0</v>
      </c>
      <c r="AD55" s="62"/>
    </row>
    <row r="56" spans="1:30" ht="26.25" thickBot="1">
      <c r="B56" s="269" t="s">
        <v>45</v>
      </c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1"/>
    </row>
    <row r="57" spans="1:30" ht="21" thickBot="1">
      <c r="B57" s="152" t="s">
        <v>1</v>
      </c>
      <c r="C57" s="152" t="s">
        <v>24</v>
      </c>
      <c r="D57" s="89" t="s">
        <v>106</v>
      </c>
      <c r="E57" s="323" t="s">
        <v>96</v>
      </c>
      <c r="F57" s="324"/>
      <c r="G57" s="324"/>
      <c r="H57" s="324"/>
      <c r="I57" s="324"/>
      <c r="J57" s="324"/>
      <c r="K57" s="325"/>
      <c r="L57" s="170"/>
      <c r="M57" s="170"/>
      <c r="N57" s="160" t="s">
        <v>11</v>
      </c>
      <c r="O57" s="155" t="s">
        <v>272</v>
      </c>
      <c r="P57" s="155" t="s">
        <v>2</v>
      </c>
      <c r="Q57" s="154" t="s">
        <v>3</v>
      </c>
      <c r="R57" s="154" t="s">
        <v>83</v>
      </c>
      <c r="S57" s="154" t="s">
        <v>4</v>
      </c>
      <c r="T57" s="154" t="s">
        <v>84</v>
      </c>
      <c r="U57" s="154" t="s">
        <v>5</v>
      </c>
      <c r="V57" s="154" t="s">
        <v>10</v>
      </c>
      <c r="W57" s="158" t="s">
        <v>14</v>
      </c>
      <c r="X57" s="40"/>
      <c r="Y57" s="40"/>
      <c r="Z57" s="160" t="s">
        <v>7</v>
      </c>
      <c r="AA57" s="90" t="s">
        <v>101</v>
      </c>
      <c r="AB57" s="161" t="s">
        <v>8</v>
      </c>
    </row>
    <row r="58" spans="1:30" ht="20.25">
      <c r="B58" s="78" t="s">
        <v>261</v>
      </c>
      <c r="C58" s="95">
        <v>10180505</v>
      </c>
      <c r="D58" s="96" t="s">
        <v>262</v>
      </c>
      <c r="E58" s="326" t="s">
        <v>269</v>
      </c>
      <c r="F58" s="327"/>
      <c r="G58" s="327"/>
      <c r="H58" s="327"/>
      <c r="I58" s="327"/>
      <c r="J58" s="327"/>
      <c r="K58" s="328"/>
      <c r="L58" s="170"/>
      <c r="M58" s="170"/>
      <c r="N58" s="170"/>
      <c r="O58" s="191"/>
      <c r="P58" s="170"/>
      <c r="Q58" s="191"/>
      <c r="R58" s="170"/>
      <c r="S58" s="171"/>
      <c r="T58" s="170"/>
      <c r="U58" s="176"/>
      <c r="V58" s="170"/>
      <c r="W58" s="170"/>
      <c r="X58" s="41"/>
      <c r="Y58" s="226"/>
      <c r="Z58" s="97">
        <f t="shared" ref="Z58:Z61" si="25">SUM(E58:Y58)</f>
        <v>0</v>
      </c>
      <c r="AA58" s="72">
        <v>745</v>
      </c>
      <c r="AB58" s="98">
        <f t="shared" ref="AB58:AB60" si="26">Z58*AA58</f>
        <v>0</v>
      </c>
    </row>
    <row r="59" spans="1:30" ht="20.25">
      <c r="B59" s="99" t="s">
        <v>263</v>
      </c>
      <c r="C59" s="100">
        <v>10180511</v>
      </c>
      <c r="D59" s="101" t="s">
        <v>264</v>
      </c>
      <c r="E59" s="329" t="s">
        <v>270</v>
      </c>
      <c r="F59" s="330"/>
      <c r="G59" s="330"/>
      <c r="H59" s="330"/>
      <c r="I59" s="330"/>
      <c r="J59" s="330"/>
      <c r="K59" s="331"/>
      <c r="L59" s="170"/>
      <c r="M59" s="170"/>
      <c r="N59" s="170"/>
      <c r="O59" s="170"/>
      <c r="P59" s="172"/>
      <c r="Q59" s="170"/>
      <c r="R59" s="172"/>
      <c r="S59" s="170"/>
      <c r="T59" s="172"/>
      <c r="U59" s="170"/>
      <c r="V59" s="177"/>
      <c r="W59" s="177"/>
      <c r="X59" s="163"/>
      <c r="Y59" s="163"/>
      <c r="Z59" s="97">
        <f t="shared" si="25"/>
        <v>0</v>
      </c>
      <c r="AA59" s="72">
        <v>680</v>
      </c>
      <c r="AB59" s="98">
        <f t="shared" si="26"/>
        <v>0</v>
      </c>
    </row>
    <row r="60" spans="1:30" ht="20.25">
      <c r="B60" s="99" t="s">
        <v>265</v>
      </c>
      <c r="C60" s="100">
        <v>10180513</v>
      </c>
      <c r="D60" s="101" t="s">
        <v>266</v>
      </c>
      <c r="E60" s="329" t="s">
        <v>271</v>
      </c>
      <c r="F60" s="330"/>
      <c r="G60" s="330"/>
      <c r="H60" s="330"/>
      <c r="I60" s="330"/>
      <c r="J60" s="330"/>
      <c r="K60" s="331"/>
      <c r="L60" s="170"/>
      <c r="M60" s="170"/>
      <c r="N60" s="170"/>
      <c r="O60" s="170"/>
      <c r="P60" s="172"/>
      <c r="Q60" s="170"/>
      <c r="R60" s="172"/>
      <c r="S60" s="170"/>
      <c r="T60" s="172"/>
      <c r="U60" s="170"/>
      <c r="V60" s="177"/>
      <c r="W60" s="177"/>
      <c r="X60" s="163"/>
      <c r="Y60" s="163"/>
      <c r="Z60" s="97">
        <f t="shared" si="25"/>
        <v>0</v>
      </c>
      <c r="AA60" s="72">
        <v>610</v>
      </c>
      <c r="AB60" s="98">
        <f t="shared" si="26"/>
        <v>0</v>
      </c>
    </row>
    <row r="61" spans="1:30" ht="21" thickBot="1">
      <c r="B61" s="99" t="s">
        <v>267</v>
      </c>
      <c r="C61" s="100">
        <v>10180515</v>
      </c>
      <c r="D61" s="101" t="s">
        <v>268</v>
      </c>
      <c r="E61" s="329" t="s">
        <v>271</v>
      </c>
      <c r="F61" s="330"/>
      <c r="G61" s="330"/>
      <c r="H61" s="330"/>
      <c r="I61" s="330"/>
      <c r="J61" s="330"/>
      <c r="K61" s="331"/>
      <c r="L61" s="170"/>
      <c r="M61" s="170"/>
      <c r="N61" s="181"/>
      <c r="O61" s="170"/>
      <c r="P61" s="181"/>
      <c r="Q61" s="170"/>
      <c r="R61" s="181"/>
      <c r="S61" s="170"/>
      <c r="T61" s="181"/>
      <c r="U61" s="170"/>
      <c r="V61" s="252"/>
      <c r="W61" s="170"/>
      <c r="X61" s="163"/>
      <c r="Y61" s="163"/>
      <c r="Z61" s="97">
        <f t="shared" si="25"/>
        <v>0</v>
      </c>
      <c r="AA61" s="72">
        <v>545</v>
      </c>
      <c r="AB61" s="98">
        <f t="shared" ref="AB61" si="27">Z61*AA61</f>
        <v>0</v>
      </c>
    </row>
    <row r="62" spans="1:30" ht="21" thickBot="1">
      <c r="B62" s="152" t="s">
        <v>1</v>
      </c>
      <c r="C62" s="152" t="s">
        <v>24</v>
      </c>
      <c r="D62" s="89" t="s">
        <v>107</v>
      </c>
      <c r="E62" s="323" t="s">
        <v>96</v>
      </c>
      <c r="F62" s="324"/>
      <c r="G62" s="324"/>
      <c r="H62" s="324"/>
      <c r="I62" s="324"/>
      <c r="J62" s="324"/>
      <c r="K62" s="325"/>
      <c r="L62" s="254"/>
      <c r="M62" s="198"/>
      <c r="N62" s="155" t="s">
        <v>11</v>
      </c>
      <c r="O62" s="154" t="s">
        <v>2</v>
      </c>
      <c r="P62" s="154" t="s">
        <v>83</v>
      </c>
      <c r="Q62" s="154" t="s">
        <v>84</v>
      </c>
      <c r="R62" s="154" t="s">
        <v>10</v>
      </c>
      <c r="S62" s="158" t="s">
        <v>14</v>
      </c>
      <c r="T62" s="40"/>
      <c r="U62" s="40"/>
      <c r="V62" s="40"/>
      <c r="W62" s="40"/>
      <c r="X62" s="40"/>
      <c r="Y62" s="255"/>
      <c r="Z62" s="160" t="s">
        <v>7</v>
      </c>
      <c r="AA62" s="90" t="s">
        <v>101</v>
      </c>
      <c r="AB62" s="161" t="s">
        <v>8</v>
      </c>
    </row>
    <row r="63" spans="1:30" ht="20.25">
      <c r="B63" s="71" t="s">
        <v>273</v>
      </c>
      <c r="C63" s="100">
        <v>10181301</v>
      </c>
      <c r="D63" s="71" t="s">
        <v>274</v>
      </c>
      <c r="E63" s="326" t="s">
        <v>269</v>
      </c>
      <c r="F63" s="327"/>
      <c r="G63" s="327"/>
      <c r="H63" s="327"/>
      <c r="I63" s="327"/>
      <c r="J63" s="327"/>
      <c r="K63" s="328"/>
      <c r="L63" s="200"/>
      <c r="M63" s="170"/>
      <c r="N63" s="170"/>
      <c r="O63" s="170"/>
      <c r="P63" s="177"/>
      <c r="Q63" s="177"/>
      <c r="R63" s="177"/>
      <c r="S63" s="177"/>
      <c r="T63" s="226"/>
      <c r="U63" s="226"/>
      <c r="V63" s="226"/>
      <c r="W63" s="163"/>
      <c r="X63" s="163"/>
      <c r="Y63" s="42"/>
      <c r="Z63" s="97">
        <f t="shared" ref="Z63:Z67" si="28">SUM(E63:Y63)</f>
        <v>0</v>
      </c>
      <c r="AA63" s="72">
        <v>680</v>
      </c>
      <c r="AB63" s="98">
        <f>Z63*AA63</f>
        <v>0</v>
      </c>
    </row>
    <row r="64" spans="1:30" ht="20.25">
      <c r="B64" s="65" t="s">
        <v>275</v>
      </c>
      <c r="C64" s="85">
        <v>10181303</v>
      </c>
      <c r="D64" s="103" t="s">
        <v>276</v>
      </c>
      <c r="E64" s="329" t="s">
        <v>270</v>
      </c>
      <c r="F64" s="330"/>
      <c r="G64" s="330"/>
      <c r="H64" s="330"/>
      <c r="I64" s="330"/>
      <c r="J64" s="330"/>
      <c r="K64" s="331"/>
      <c r="L64" s="200"/>
      <c r="M64" s="170"/>
      <c r="N64" s="170"/>
      <c r="O64" s="170"/>
      <c r="P64" s="176"/>
      <c r="Q64" s="176"/>
      <c r="R64" s="176"/>
      <c r="S64" s="176"/>
      <c r="T64" s="226"/>
      <c r="U64" s="226"/>
      <c r="V64" s="226"/>
      <c r="W64" s="226"/>
      <c r="X64" s="226"/>
      <c r="Y64" s="228"/>
      <c r="Z64" s="97">
        <f t="shared" ref="Z64" si="29">SUM(E64:Y64)</f>
        <v>0</v>
      </c>
      <c r="AA64" s="72">
        <v>680</v>
      </c>
      <c r="AB64" s="98">
        <f>Z64*AA64</f>
        <v>0</v>
      </c>
    </row>
    <row r="65" spans="2:28" ht="20.25">
      <c r="B65" s="65" t="s">
        <v>277</v>
      </c>
      <c r="C65" s="85">
        <v>10181305</v>
      </c>
      <c r="D65" s="103" t="s">
        <v>278</v>
      </c>
      <c r="E65" s="329" t="s">
        <v>271</v>
      </c>
      <c r="F65" s="330"/>
      <c r="G65" s="330"/>
      <c r="H65" s="330"/>
      <c r="I65" s="330"/>
      <c r="J65" s="330"/>
      <c r="K65" s="331"/>
      <c r="L65" s="200"/>
      <c r="M65" s="170"/>
      <c r="N65" s="170"/>
      <c r="O65" s="177"/>
      <c r="P65" s="176"/>
      <c r="Q65" s="176"/>
      <c r="R65" s="176"/>
      <c r="S65" s="176"/>
      <c r="T65" s="226"/>
      <c r="U65" s="226"/>
      <c r="V65" s="226"/>
      <c r="W65" s="226"/>
      <c r="X65" s="226"/>
      <c r="Y65" s="228"/>
      <c r="Z65" s="97">
        <f t="shared" si="28"/>
        <v>0</v>
      </c>
      <c r="AA65" s="72">
        <v>610</v>
      </c>
      <c r="AB65" s="98">
        <f>Z65*AA65</f>
        <v>0</v>
      </c>
    </row>
    <row r="66" spans="2:28" ht="20.25">
      <c r="B66" s="65" t="s">
        <v>279</v>
      </c>
      <c r="C66" s="102">
        <v>10181307</v>
      </c>
      <c r="D66" s="103" t="s">
        <v>280</v>
      </c>
      <c r="E66" s="329" t="s">
        <v>271</v>
      </c>
      <c r="F66" s="330"/>
      <c r="G66" s="330"/>
      <c r="H66" s="330"/>
      <c r="I66" s="330"/>
      <c r="J66" s="330"/>
      <c r="K66" s="331"/>
      <c r="L66" s="200"/>
      <c r="M66" s="170"/>
      <c r="N66" s="177"/>
      <c r="O66" s="176"/>
      <c r="P66" s="176"/>
      <c r="Q66" s="176"/>
      <c r="R66" s="176"/>
      <c r="S66" s="176"/>
      <c r="T66" s="226"/>
      <c r="U66" s="226"/>
      <c r="V66" s="226"/>
      <c r="W66" s="226"/>
      <c r="X66" s="226"/>
      <c r="Y66" s="228"/>
      <c r="Z66" s="97">
        <f t="shared" si="28"/>
        <v>0</v>
      </c>
      <c r="AA66" s="72">
        <v>545</v>
      </c>
      <c r="AB66" s="98">
        <f>Z66*AA66</f>
        <v>0</v>
      </c>
    </row>
    <row r="67" spans="2:28" ht="21" thickBot="1">
      <c r="B67" s="78" t="s">
        <v>281</v>
      </c>
      <c r="C67" s="100">
        <v>10181309</v>
      </c>
      <c r="D67" s="71" t="s">
        <v>282</v>
      </c>
      <c r="E67" s="335" t="s">
        <v>291</v>
      </c>
      <c r="F67" s="336"/>
      <c r="G67" s="336"/>
      <c r="H67" s="336"/>
      <c r="I67" s="336"/>
      <c r="J67" s="336"/>
      <c r="K67" s="337"/>
      <c r="L67" s="256"/>
      <c r="M67" s="173"/>
      <c r="N67" s="194"/>
      <c r="O67" s="194"/>
      <c r="P67" s="178"/>
      <c r="Q67" s="178"/>
      <c r="R67" s="178"/>
      <c r="S67" s="178"/>
      <c r="T67" s="43"/>
      <c r="U67" s="43"/>
      <c r="V67" s="43"/>
      <c r="W67" s="43"/>
      <c r="X67" s="43"/>
      <c r="Y67" s="257"/>
      <c r="Z67" s="97">
        <f t="shared" si="28"/>
        <v>0</v>
      </c>
      <c r="AA67" s="72">
        <v>475</v>
      </c>
      <c r="AB67" s="98">
        <f t="shared" ref="AB67" si="30">Z67*AA67</f>
        <v>0</v>
      </c>
    </row>
    <row r="68" spans="2:28" ht="21" thickBot="1">
      <c r="B68" s="152" t="s">
        <v>1</v>
      </c>
      <c r="C68" s="152" t="s">
        <v>24</v>
      </c>
      <c r="D68" s="89" t="s">
        <v>108</v>
      </c>
      <c r="E68" s="323" t="s">
        <v>96</v>
      </c>
      <c r="F68" s="324"/>
      <c r="G68" s="324"/>
      <c r="H68" s="324"/>
      <c r="I68" s="324"/>
      <c r="J68" s="324"/>
      <c r="K68" s="325"/>
      <c r="L68" s="254"/>
      <c r="M68" s="198"/>
      <c r="N68" s="155" t="s">
        <v>85</v>
      </c>
      <c r="O68" s="154" t="s">
        <v>11</v>
      </c>
      <c r="P68" s="154" t="s">
        <v>2</v>
      </c>
      <c r="Q68" s="154" t="s">
        <v>3</v>
      </c>
      <c r="R68" s="154" t="s">
        <v>83</v>
      </c>
      <c r="S68" s="154" t="s">
        <v>4</v>
      </c>
      <c r="T68" s="154" t="s">
        <v>84</v>
      </c>
      <c r="U68" s="158" t="s">
        <v>5</v>
      </c>
      <c r="V68" s="45"/>
      <c r="W68" s="40"/>
      <c r="X68" s="40"/>
      <c r="Y68" s="255"/>
      <c r="Z68" s="160" t="s">
        <v>7</v>
      </c>
      <c r="AA68" s="90" t="s">
        <v>101</v>
      </c>
      <c r="AB68" s="161" t="s">
        <v>8</v>
      </c>
    </row>
    <row r="69" spans="2:28" ht="24">
      <c r="B69" s="65" t="s">
        <v>283</v>
      </c>
      <c r="C69" s="95">
        <v>10183601</v>
      </c>
      <c r="D69" s="65" t="s">
        <v>284</v>
      </c>
      <c r="E69" s="326" t="s">
        <v>290</v>
      </c>
      <c r="F69" s="327"/>
      <c r="G69" s="327"/>
      <c r="H69" s="327"/>
      <c r="I69" s="327"/>
      <c r="J69" s="327"/>
      <c r="K69" s="328"/>
      <c r="L69" s="200"/>
      <c r="M69" s="170"/>
      <c r="N69" s="170"/>
      <c r="O69" s="170"/>
      <c r="P69" s="176"/>
      <c r="Q69" s="176"/>
      <c r="R69" s="170"/>
      <c r="S69" s="176"/>
      <c r="T69" s="170"/>
      <c r="U69" s="176"/>
      <c r="V69" s="35"/>
      <c r="W69" s="226"/>
      <c r="X69" s="226"/>
      <c r="Y69" s="228"/>
      <c r="Z69" s="97">
        <f t="shared" ref="Z69:Z72" si="31">SUM(E69:Y69)</f>
        <v>0</v>
      </c>
      <c r="AA69" s="72">
        <v>680</v>
      </c>
      <c r="AB69" s="98">
        <f>Z69*AA69</f>
        <v>0</v>
      </c>
    </row>
    <row r="70" spans="2:28" ht="24">
      <c r="B70" s="71" t="s">
        <v>285</v>
      </c>
      <c r="C70" s="100">
        <v>10183603</v>
      </c>
      <c r="D70" s="71" t="s">
        <v>286</v>
      </c>
      <c r="E70" s="329" t="s">
        <v>290</v>
      </c>
      <c r="F70" s="330"/>
      <c r="G70" s="330"/>
      <c r="H70" s="330"/>
      <c r="I70" s="330"/>
      <c r="J70" s="330"/>
      <c r="K70" s="331"/>
      <c r="L70" s="200"/>
      <c r="M70" s="170"/>
      <c r="N70" s="177"/>
      <c r="O70" s="177"/>
      <c r="P70" s="177"/>
      <c r="Q70" s="170"/>
      <c r="R70" s="177"/>
      <c r="S70" s="170"/>
      <c r="T70" s="177"/>
      <c r="U70" s="35"/>
      <c r="V70" s="35"/>
      <c r="W70" s="226"/>
      <c r="X70" s="226"/>
      <c r="Y70" s="228"/>
      <c r="Z70" s="97">
        <f t="shared" si="31"/>
        <v>0</v>
      </c>
      <c r="AA70" s="72">
        <v>610</v>
      </c>
      <c r="AB70" s="98">
        <f t="shared" ref="AB70" si="32">Z70*AA70</f>
        <v>0</v>
      </c>
    </row>
    <row r="71" spans="2:28" ht="24">
      <c r="B71" s="71" t="s">
        <v>287</v>
      </c>
      <c r="C71" s="100">
        <v>10183605</v>
      </c>
      <c r="D71" s="71" t="s">
        <v>129</v>
      </c>
      <c r="E71" s="329" t="s">
        <v>290</v>
      </c>
      <c r="F71" s="330"/>
      <c r="G71" s="330"/>
      <c r="H71" s="330"/>
      <c r="I71" s="330"/>
      <c r="J71" s="330"/>
      <c r="K71" s="331"/>
      <c r="L71" s="200"/>
      <c r="M71" s="170"/>
      <c r="N71" s="170"/>
      <c r="O71" s="177"/>
      <c r="P71" s="177"/>
      <c r="Q71" s="170"/>
      <c r="R71" s="177"/>
      <c r="S71" s="170"/>
      <c r="T71" s="177"/>
      <c r="U71" s="35"/>
      <c r="V71" s="35"/>
      <c r="W71" s="163"/>
      <c r="X71" s="163"/>
      <c r="Y71" s="42"/>
      <c r="Z71" s="97">
        <f t="shared" si="31"/>
        <v>0</v>
      </c>
      <c r="AA71" s="72">
        <v>545</v>
      </c>
      <c r="AB71" s="98">
        <f t="shared" ref="AB71" si="33">Z71*AA71</f>
        <v>0</v>
      </c>
    </row>
    <row r="72" spans="2:28" ht="24.75" thickBot="1">
      <c r="B72" s="71" t="s">
        <v>288</v>
      </c>
      <c r="C72" s="100">
        <v>10183607</v>
      </c>
      <c r="D72" s="71" t="s">
        <v>289</v>
      </c>
      <c r="E72" s="335" t="s">
        <v>291</v>
      </c>
      <c r="F72" s="336"/>
      <c r="G72" s="336"/>
      <c r="H72" s="336"/>
      <c r="I72" s="336"/>
      <c r="J72" s="336"/>
      <c r="K72" s="337"/>
      <c r="L72" s="256"/>
      <c r="M72" s="173"/>
      <c r="N72" s="178"/>
      <c r="O72" s="178"/>
      <c r="P72" s="178"/>
      <c r="Q72" s="173"/>
      <c r="R72" s="178"/>
      <c r="S72" s="173"/>
      <c r="T72" s="178"/>
      <c r="U72" s="258"/>
      <c r="V72" s="258"/>
      <c r="W72" s="43"/>
      <c r="X72" s="43"/>
      <c r="Y72" s="257"/>
      <c r="Z72" s="97">
        <f t="shared" si="31"/>
        <v>0</v>
      </c>
      <c r="AA72" s="72">
        <v>475</v>
      </c>
      <c r="AB72" s="98">
        <f t="shared" ref="AB72" si="34">Z72*AA72</f>
        <v>0</v>
      </c>
    </row>
    <row r="73" spans="2:28" ht="21" thickBot="1">
      <c r="B73" s="152" t="s">
        <v>1</v>
      </c>
      <c r="C73" s="152" t="s">
        <v>24</v>
      </c>
      <c r="D73" s="89" t="s">
        <v>109</v>
      </c>
      <c r="E73" s="323" t="s">
        <v>96</v>
      </c>
      <c r="F73" s="324"/>
      <c r="G73" s="324"/>
      <c r="H73" s="324"/>
      <c r="I73" s="324"/>
      <c r="J73" s="324"/>
      <c r="K73" s="325"/>
      <c r="L73" s="170"/>
      <c r="M73" s="170"/>
      <c r="N73" s="210" t="s">
        <v>85</v>
      </c>
      <c r="O73" s="209" t="s">
        <v>20</v>
      </c>
      <c r="P73" s="209" t="s">
        <v>21</v>
      </c>
      <c r="Q73" s="209" t="s">
        <v>4</v>
      </c>
      <c r="R73" s="209" t="s">
        <v>6</v>
      </c>
      <c r="S73" s="209" t="s">
        <v>19</v>
      </c>
      <c r="T73" s="253" t="s">
        <v>16</v>
      </c>
      <c r="U73" s="44"/>
      <c r="V73" s="44"/>
      <c r="W73" s="44"/>
      <c r="X73" s="44"/>
      <c r="Y73" s="44"/>
      <c r="Z73" s="160" t="s">
        <v>7</v>
      </c>
      <c r="AA73" s="90" t="s">
        <v>101</v>
      </c>
      <c r="AB73" s="161" t="s">
        <v>8</v>
      </c>
    </row>
    <row r="74" spans="2:28" ht="20.25">
      <c r="B74" s="65" t="s">
        <v>292</v>
      </c>
      <c r="C74" s="95">
        <v>10182109</v>
      </c>
      <c r="D74" s="105" t="s">
        <v>293</v>
      </c>
      <c r="E74" s="326" t="s">
        <v>97</v>
      </c>
      <c r="F74" s="327"/>
      <c r="G74" s="327"/>
      <c r="H74" s="327"/>
      <c r="I74" s="327"/>
      <c r="J74" s="327"/>
      <c r="K74" s="328"/>
      <c r="L74" s="170"/>
      <c r="M74" s="170"/>
      <c r="N74" s="170"/>
      <c r="O74" s="170"/>
      <c r="P74" s="170"/>
      <c r="Q74" s="177"/>
      <c r="R74" s="177"/>
      <c r="S74" s="177"/>
      <c r="T74" s="177"/>
      <c r="U74" s="170"/>
      <c r="V74" s="170"/>
      <c r="W74" s="41"/>
      <c r="X74" s="41"/>
      <c r="Y74" s="226"/>
      <c r="Z74" s="97">
        <f t="shared" ref="Z74:Z79" si="35">SUM(E74:Y74)</f>
        <v>0</v>
      </c>
      <c r="AA74" s="72">
        <v>440</v>
      </c>
      <c r="AB74" s="98">
        <f>Z74*AA74</f>
        <v>0</v>
      </c>
    </row>
    <row r="75" spans="2:28" ht="20.25">
      <c r="B75" s="65" t="s">
        <v>294</v>
      </c>
      <c r="C75" s="95">
        <v>10182111</v>
      </c>
      <c r="D75" s="65" t="s">
        <v>295</v>
      </c>
      <c r="E75" s="329" t="s">
        <v>97</v>
      </c>
      <c r="F75" s="330"/>
      <c r="G75" s="330"/>
      <c r="H75" s="330"/>
      <c r="I75" s="330"/>
      <c r="J75" s="330"/>
      <c r="K75" s="331"/>
      <c r="L75" s="170"/>
      <c r="M75" s="170"/>
      <c r="N75" s="170"/>
      <c r="O75" s="170"/>
      <c r="P75" s="170"/>
      <c r="Q75" s="177"/>
      <c r="R75" s="177"/>
      <c r="S75" s="177"/>
      <c r="T75" s="177"/>
      <c r="U75" s="170"/>
      <c r="V75" s="170"/>
      <c r="W75" s="41"/>
      <c r="X75" s="41"/>
      <c r="Y75" s="226"/>
      <c r="Z75" s="97">
        <f t="shared" si="35"/>
        <v>0</v>
      </c>
      <c r="AA75" s="72">
        <v>408</v>
      </c>
      <c r="AB75" s="98">
        <f>Z75*AA75</f>
        <v>0</v>
      </c>
    </row>
    <row r="76" spans="2:28" ht="20.25">
      <c r="B76" s="65" t="s">
        <v>296</v>
      </c>
      <c r="C76" s="95">
        <v>10182113</v>
      </c>
      <c r="D76" s="65" t="s">
        <v>297</v>
      </c>
      <c r="E76" s="329" t="s">
        <v>97</v>
      </c>
      <c r="F76" s="330"/>
      <c r="G76" s="330"/>
      <c r="H76" s="330"/>
      <c r="I76" s="330"/>
      <c r="J76" s="330"/>
      <c r="K76" s="331"/>
      <c r="L76" s="170"/>
      <c r="M76" s="170"/>
      <c r="N76" s="170"/>
      <c r="O76" s="170"/>
      <c r="P76" s="177"/>
      <c r="Q76" s="177"/>
      <c r="R76" s="177"/>
      <c r="S76" s="177"/>
      <c r="T76" s="170"/>
      <c r="U76" s="170"/>
      <c r="V76" s="170"/>
      <c r="W76" s="41"/>
      <c r="X76" s="41"/>
      <c r="Y76" s="226"/>
      <c r="Z76" s="97">
        <f t="shared" si="35"/>
        <v>0</v>
      </c>
      <c r="AA76" s="72">
        <v>375</v>
      </c>
      <c r="AB76" s="98">
        <f>Z76*AA76</f>
        <v>0</v>
      </c>
    </row>
    <row r="77" spans="2:28" ht="20.25">
      <c r="B77" s="71" t="s">
        <v>298</v>
      </c>
      <c r="C77" s="100">
        <v>10182115</v>
      </c>
      <c r="D77" s="104" t="s">
        <v>299</v>
      </c>
      <c r="E77" s="329" t="s">
        <v>97</v>
      </c>
      <c r="F77" s="330"/>
      <c r="G77" s="330"/>
      <c r="H77" s="330"/>
      <c r="I77" s="330"/>
      <c r="J77" s="330"/>
      <c r="K77" s="331"/>
      <c r="L77" s="170"/>
      <c r="M77" s="170"/>
      <c r="N77" s="170"/>
      <c r="O77" s="177"/>
      <c r="P77" s="177"/>
      <c r="Q77" s="177"/>
      <c r="R77" s="177"/>
      <c r="S77" s="170"/>
      <c r="T77" s="170"/>
      <c r="U77" s="170"/>
      <c r="V77" s="170"/>
      <c r="W77" s="41"/>
      <c r="X77" s="41"/>
      <c r="Y77" s="226"/>
      <c r="Z77" s="97">
        <f t="shared" si="35"/>
        <v>0</v>
      </c>
      <c r="AA77" s="72">
        <v>440</v>
      </c>
      <c r="AB77" s="98">
        <f t="shared" ref="AB77:AB79" si="36">Z77*AA77</f>
        <v>0</v>
      </c>
    </row>
    <row r="78" spans="2:28" ht="20.25">
      <c r="B78" s="71" t="s">
        <v>300</v>
      </c>
      <c r="C78" s="100">
        <v>10182117</v>
      </c>
      <c r="D78" s="104" t="s">
        <v>301</v>
      </c>
      <c r="E78" s="329" t="s">
        <v>97</v>
      </c>
      <c r="F78" s="330"/>
      <c r="G78" s="330"/>
      <c r="H78" s="330"/>
      <c r="I78" s="330"/>
      <c r="J78" s="330"/>
      <c r="K78" s="331"/>
      <c r="L78" s="170"/>
      <c r="M78" s="170"/>
      <c r="N78" s="177"/>
      <c r="O78" s="177"/>
      <c r="P78" s="177"/>
      <c r="Q78" s="177"/>
      <c r="R78" s="170"/>
      <c r="S78" s="170"/>
      <c r="T78" s="170"/>
      <c r="U78" s="170"/>
      <c r="V78" s="170"/>
      <c r="W78" s="41"/>
      <c r="X78" s="41"/>
      <c r="Y78" s="226"/>
      <c r="Z78" s="97">
        <f t="shared" si="35"/>
        <v>0</v>
      </c>
      <c r="AA78" s="72">
        <v>408</v>
      </c>
      <c r="AB78" s="98">
        <f t="shared" si="36"/>
        <v>0</v>
      </c>
    </row>
    <row r="79" spans="2:28" ht="21" thickBot="1">
      <c r="B79" s="73" t="s">
        <v>302</v>
      </c>
      <c r="C79" s="106">
        <v>10182119</v>
      </c>
      <c r="D79" s="107" t="s">
        <v>303</v>
      </c>
      <c r="E79" s="335" t="s">
        <v>97</v>
      </c>
      <c r="F79" s="336"/>
      <c r="G79" s="336"/>
      <c r="H79" s="336"/>
      <c r="I79" s="336"/>
      <c r="J79" s="336"/>
      <c r="K79" s="337"/>
      <c r="L79" s="170"/>
      <c r="M79" s="170"/>
      <c r="N79" s="177"/>
      <c r="O79" s="177"/>
      <c r="P79" s="177"/>
      <c r="Q79" s="177"/>
      <c r="R79" s="170"/>
      <c r="S79" s="170"/>
      <c r="T79" s="170"/>
      <c r="U79" s="170"/>
      <c r="V79" s="170"/>
      <c r="W79" s="41"/>
      <c r="X79" s="41"/>
      <c r="Y79" s="226"/>
      <c r="Z79" s="97">
        <f t="shared" si="35"/>
        <v>0</v>
      </c>
      <c r="AA79" s="72">
        <v>375</v>
      </c>
      <c r="AB79" s="98">
        <f t="shared" si="36"/>
        <v>0</v>
      </c>
    </row>
    <row r="80" spans="2:28" ht="21" thickBot="1">
      <c r="B80" s="152" t="s">
        <v>1</v>
      </c>
      <c r="C80" s="152" t="s">
        <v>24</v>
      </c>
      <c r="D80" s="89" t="s">
        <v>110</v>
      </c>
      <c r="E80" s="323" t="s">
        <v>96</v>
      </c>
      <c r="F80" s="324"/>
      <c r="G80" s="324"/>
      <c r="H80" s="324"/>
      <c r="I80" s="324"/>
      <c r="J80" s="324"/>
      <c r="K80" s="325"/>
      <c r="L80" s="45"/>
      <c r="M80" s="45"/>
      <c r="N80" s="155" t="s">
        <v>9</v>
      </c>
      <c r="O80" s="154" t="s">
        <v>17</v>
      </c>
      <c r="P80" s="154" t="s">
        <v>159</v>
      </c>
      <c r="Q80" s="154" t="s">
        <v>13</v>
      </c>
      <c r="R80" s="154" t="s">
        <v>15</v>
      </c>
      <c r="S80" s="154" t="s">
        <v>160</v>
      </c>
      <c r="T80" s="154" t="s">
        <v>18</v>
      </c>
      <c r="U80" s="45"/>
      <c r="V80" s="45"/>
      <c r="W80" s="40"/>
      <c r="X80" s="40"/>
      <c r="Y80" s="40"/>
      <c r="Z80" s="160" t="s">
        <v>7</v>
      </c>
      <c r="AA80" s="90" t="s">
        <v>101</v>
      </c>
      <c r="AB80" s="161" t="s">
        <v>8</v>
      </c>
    </row>
    <row r="81" spans="2:30" ht="20.25">
      <c r="B81" s="65" t="s">
        <v>304</v>
      </c>
      <c r="C81" s="95">
        <v>10182901</v>
      </c>
      <c r="D81" s="65" t="s">
        <v>305</v>
      </c>
      <c r="E81" s="326" t="s">
        <v>97</v>
      </c>
      <c r="F81" s="327"/>
      <c r="G81" s="327"/>
      <c r="H81" s="327"/>
      <c r="I81" s="327"/>
      <c r="J81" s="327"/>
      <c r="K81" s="328"/>
      <c r="L81" s="170"/>
      <c r="M81" s="170"/>
      <c r="N81" s="170"/>
      <c r="O81" s="170"/>
      <c r="P81" s="170"/>
      <c r="Q81" s="170"/>
      <c r="R81" s="170"/>
      <c r="S81" s="180"/>
      <c r="T81" s="170"/>
      <c r="U81" s="170"/>
      <c r="V81" s="170"/>
      <c r="W81" s="41"/>
      <c r="X81" s="41"/>
      <c r="Y81" s="226"/>
      <c r="Z81" s="97">
        <f t="shared" ref="Z81:Z86" si="37">SUM(E81:Y81)</f>
        <v>0</v>
      </c>
      <c r="AA81" s="72">
        <v>610</v>
      </c>
      <c r="AB81" s="98">
        <f>Z81*AA81</f>
        <v>0</v>
      </c>
    </row>
    <row r="82" spans="2:30" ht="20.25">
      <c r="B82" s="71" t="s">
        <v>306</v>
      </c>
      <c r="C82" s="100">
        <v>10182903</v>
      </c>
      <c r="D82" s="71" t="s">
        <v>307</v>
      </c>
      <c r="E82" s="329" t="s">
        <v>97</v>
      </c>
      <c r="F82" s="330"/>
      <c r="G82" s="330"/>
      <c r="H82" s="330"/>
      <c r="I82" s="330"/>
      <c r="J82" s="330"/>
      <c r="K82" s="331"/>
      <c r="L82" s="170"/>
      <c r="M82" s="170"/>
      <c r="N82" s="170"/>
      <c r="O82" s="170"/>
      <c r="P82" s="177"/>
      <c r="Q82" s="177"/>
      <c r="R82" s="177"/>
      <c r="S82" s="177"/>
      <c r="T82" s="170"/>
      <c r="U82" s="170"/>
      <c r="V82" s="170"/>
      <c r="W82" s="41"/>
      <c r="X82" s="41"/>
      <c r="Y82" s="226"/>
      <c r="Z82" s="97">
        <f t="shared" si="37"/>
        <v>0</v>
      </c>
      <c r="AA82" s="72">
        <v>580</v>
      </c>
      <c r="AB82" s="98">
        <f t="shared" ref="AB82" si="38">Z82*AA82</f>
        <v>0</v>
      </c>
    </row>
    <row r="83" spans="2:30" ht="20.25">
      <c r="B83" s="65" t="s">
        <v>308</v>
      </c>
      <c r="C83" s="95">
        <v>10182905</v>
      </c>
      <c r="D83" s="65" t="s">
        <v>309</v>
      </c>
      <c r="E83" s="332" t="s">
        <v>97</v>
      </c>
      <c r="F83" s="333"/>
      <c r="G83" s="333"/>
      <c r="H83" s="333"/>
      <c r="I83" s="333"/>
      <c r="J83" s="333"/>
      <c r="K83" s="334"/>
      <c r="L83" s="179"/>
      <c r="M83" s="179"/>
      <c r="N83" s="170"/>
      <c r="O83" s="170"/>
      <c r="P83" s="177"/>
      <c r="Q83" s="177"/>
      <c r="R83" s="177"/>
      <c r="S83" s="179"/>
      <c r="T83" s="177"/>
      <c r="U83" s="179"/>
      <c r="V83" s="179"/>
      <c r="W83" s="44"/>
      <c r="X83" s="44"/>
      <c r="Y83" s="44"/>
      <c r="Z83" s="97">
        <f t="shared" si="37"/>
        <v>0</v>
      </c>
      <c r="AA83" s="72">
        <v>545</v>
      </c>
      <c r="AB83" s="98">
        <f>Z83*AA83</f>
        <v>0</v>
      </c>
    </row>
    <row r="84" spans="2:30" ht="20.25">
      <c r="B84" s="65" t="s">
        <v>310</v>
      </c>
      <c r="C84" s="95">
        <v>10182907</v>
      </c>
      <c r="D84" s="65" t="s">
        <v>311</v>
      </c>
      <c r="E84" s="332" t="s">
        <v>97</v>
      </c>
      <c r="F84" s="333"/>
      <c r="G84" s="333"/>
      <c r="H84" s="333"/>
      <c r="I84" s="333"/>
      <c r="J84" s="333"/>
      <c r="K84" s="334"/>
      <c r="L84" s="179"/>
      <c r="M84" s="179"/>
      <c r="N84" s="170"/>
      <c r="O84" s="170"/>
      <c r="P84" s="177"/>
      <c r="Q84" s="177"/>
      <c r="R84" s="177"/>
      <c r="S84" s="179"/>
      <c r="T84" s="177"/>
      <c r="U84" s="179"/>
      <c r="V84" s="179"/>
      <c r="W84" s="44"/>
      <c r="X84" s="44"/>
      <c r="Y84" s="44"/>
      <c r="Z84" s="97">
        <f t="shared" si="37"/>
        <v>0</v>
      </c>
      <c r="AA84" s="72">
        <v>510</v>
      </c>
      <c r="AB84" s="98">
        <f>Z84*AA84</f>
        <v>0</v>
      </c>
    </row>
    <row r="85" spans="2:30" ht="20.25">
      <c r="B85" s="65" t="s">
        <v>312</v>
      </c>
      <c r="C85" s="95">
        <v>10182909</v>
      </c>
      <c r="D85" s="65" t="s">
        <v>313</v>
      </c>
      <c r="E85" s="332" t="s">
        <v>97</v>
      </c>
      <c r="F85" s="333"/>
      <c r="G85" s="333"/>
      <c r="H85" s="333"/>
      <c r="I85" s="333"/>
      <c r="J85" s="333"/>
      <c r="K85" s="334"/>
      <c r="L85" s="179"/>
      <c r="M85" s="179"/>
      <c r="N85" s="170"/>
      <c r="O85" s="177"/>
      <c r="P85" s="177"/>
      <c r="Q85" s="177"/>
      <c r="R85" s="179"/>
      <c r="S85" s="179"/>
      <c r="T85" s="179"/>
      <c r="U85" s="179"/>
      <c r="V85" s="179"/>
      <c r="W85" s="44"/>
      <c r="X85" s="44"/>
      <c r="Y85" s="44"/>
      <c r="Z85" s="97">
        <f t="shared" si="37"/>
        <v>0</v>
      </c>
      <c r="AA85" s="72">
        <v>545</v>
      </c>
      <c r="AB85" s="98">
        <f>Z85*AA85</f>
        <v>0</v>
      </c>
    </row>
    <row r="86" spans="2:30" ht="20.25">
      <c r="B86" s="65" t="s">
        <v>314</v>
      </c>
      <c r="C86" s="95">
        <v>10182911</v>
      </c>
      <c r="D86" s="65" t="s">
        <v>315</v>
      </c>
      <c r="E86" s="332" t="s">
        <v>97</v>
      </c>
      <c r="F86" s="333"/>
      <c r="G86" s="333"/>
      <c r="H86" s="333"/>
      <c r="I86" s="333"/>
      <c r="J86" s="333"/>
      <c r="K86" s="334"/>
      <c r="L86" s="179"/>
      <c r="M86" s="179"/>
      <c r="N86" s="177"/>
      <c r="O86" s="177"/>
      <c r="P86" s="177"/>
      <c r="Q86" s="177"/>
      <c r="R86" s="179"/>
      <c r="S86" s="179"/>
      <c r="T86" s="179"/>
      <c r="U86" s="179"/>
      <c r="V86" s="179"/>
      <c r="W86" s="44"/>
      <c r="X86" s="44"/>
      <c r="Y86" s="44"/>
      <c r="Z86" s="97">
        <f t="shared" si="37"/>
        <v>0</v>
      </c>
      <c r="AA86" s="72">
        <v>510</v>
      </c>
      <c r="AB86" s="98">
        <f t="shared" ref="AB86:AB87" si="39">Z86*AA86</f>
        <v>0</v>
      </c>
    </row>
    <row r="87" spans="2:30" ht="21" thickBot="1">
      <c r="B87" s="65" t="s">
        <v>316</v>
      </c>
      <c r="C87" s="95">
        <v>10182913</v>
      </c>
      <c r="D87" s="65" t="s">
        <v>317</v>
      </c>
      <c r="E87" s="338" t="s">
        <v>97</v>
      </c>
      <c r="F87" s="339"/>
      <c r="G87" s="339"/>
      <c r="H87" s="339"/>
      <c r="I87" s="339"/>
      <c r="J87" s="339"/>
      <c r="K87" s="340"/>
      <c r="L87" s="179"/>
      <c r="M87" s="179"/>
      <c r="N87" s="251"/>
      <c r="O87" s="176"/>
      <c r="P87" s="176"/>
      <c r="Q87" s="176"/>
      <c r="R87" s="179"/>
      <c r="S87" s="179"/>
      <c r="T87" s="179"/>
      <c r="U87" s="179"/>
      <c r="V87" s="179"/>
      <c r="W87" s="44"/>
      <c r="X87" s="44"/>
      <c r="Y87" s="44"/>
      <c r="Z87" s="110">
        <f>SUM(E87:Y87)</f>
        <v>0</v>
      </c>
      <c r="AA87" s="111">
        <v>475</v>
      </c>
      <c r="AB87" s="98">
        <f t="shared" si="39"/>
        <v>0</v>
      </c>
    </row>
    <row r="88" spans="2:30" ht="21" thickBot="1">
      <c r="B88" s="152" t="s">
        <v>1</v>
      </c>
      <c r="C88" s="152" t="s">
        <v>24</v>
      </c>
      <c r="D88" s="89" t="s">
        <v>111</v>
      </c>
      <c r="E88" s="323" t="s">
        <v>96</v>
      </c>
      <c r="F88" s="324"/>
      <c r="G88" s="324"/>
      <c r="H88" s="324"/>
      <c r="I88" s="324"/>
      <c r="J88" s="324"/>
      <c r="K88" s="325"/>
      <c r="L88" s="45"/>
      <c r="M88" s="45"/>
      <c r="N88" s="155" t="s">
        <v>12</v>
      </c>
      <c r="O88" s="153" t="s">
        <v>159</v>
      </c>
      <c r="P88" s="153" t="s">
        <v>5</v>
      </c>
      <c r="Q88" s="154" t="s">
        <v>13</v>
      </c>
      <c r="R88" s="159" t="s">
        <v>15</v>
      </c>
      <c r="S88" s="45"/>
      <c r="T88" s="45"/>
      <c r="U88" s="45"/>
      <c r="V88" s="45"/>
      <c r="W88" s="40"/>
      <c r="X88" s="40"/>
      <c r="Y88" s="40"/>
      <c r="Z88" s="160" t="s">
        <v>7</v>
      </c>
      <c r="AA88" s="90" t="s">
        <v>101</v>
      </c>
      <c r="AB88" s="161" t="s">
        <v>8</v>
      </c>
    </row>
    <row r="89" spans="2:30" ht="20.25">
      <c r="B89" s="65" t="s">
        <v>318</v>
      </c>
      <c r="C89" s="95">
        <v>10182501</v>
      </c>
      <c r="D89" s="105" t="s">
        <v>319</v>
      </c>
      <c r="E89" s="341" t="s">
        <v>97</v>
      </c>
      <c r="F89" s="342"/>
      <c r="G89" s="342"/>
      <c r="H89" s="342"/>
      <c r="I89" s="342"/>
      <c r="J89" s="342"/>
      <c r="K89" s="343"/>
      <c r="L89" s="179"/>
      <c r="M89" s="179"/>
      <c r="N89" s="179"/>
      <c r="O89" s="177"/>
      <c r="P89" s="177"/>
      <c r="Q89" s="177"/>
      <c r="R89" s="177"/>
      <c r="S89" s="179"/>
      <c r="T89" s="179"/>
      <c r="U89" s="179"/>
      <c r="V89" s="179"/>
      <c r="W89" s="44"/>
      <c r="X89" s="44"/>
      <c r="Y89" s="44"/>
      <c r="Z89" s="97">
        <f t="shared" ref="Z89:Z91" si="40">SUM(E89:Y89)</f>
        <v>0</v>
      </c>
      <c r="AA89" s="72">
        <v>408</v>
      </c>
      <c r="AB89" s="98">
        <f>Z89*AA89</f>
        <v>0</v>
      </c>
    </row>
    <row r="90" spans="2:30" ht="20.25">
      <c r="B90" s="71" t="s">
        <v>320</v>
      </c>
      <c r="C90" s="100">
        <v>10182503</v>
      </c>
      <c r="D90" s="71" t="s">
        <v>321</v>
      </c>
      <c r="E90" s="332" t="s">
        <v>97</v>
      </c>
      <c r="F90" s="333"/>
      <c r="G90" s="333"/>
      <c r="H90" s="333"/>
      <c r="I90" s="333"/>
      <c r="J90" s="333"/>
      <c r="K90" s="334"/>
      <c r="L90" s="179"/>
      <c r="M90" s="179"/>
      <c r="N90" s="179"/>
      <c r="O90" s="177"/>
      <c r="P90" s="179"/>
      <c r="Q90" s="177"/>
      <c r="R90" s="177"/>
      <c r="S90" s="179"/>
      <c r="T90" s="179"/>
      <c r="U90" s="179"/>
      <c r="V90" s="179"/>
      <c r="W90" s="44"/>
      <c r="X90" s="44"/>
      <c r="Y90" s="44"/>
      <c r="Z90" s="97">
        <f t="shared" si="40"/>
        <v>0</v>
      </c>
      <c r="AA90" s="72">
        <v>375</v>
      </c>
      <c r="AB90" s="98">
        <f t="shared" ref="AB90:AB91" si="41">Z90*AA90</f>
        <v>0</v>
      </c>
    </row>
    <row r="91" spans="2:30" ht="21" thickBot="1">
      <c r="B91" s="108" t="s">
        <v>322</v>
      </c>
      <c r="C91" s="109">
        <v>10182505</v>
      </c>
      <c r="D91" s="108" t="s">
        <v>323</v>
      </c>
      <c r="E91" s="338" t="s">
        <v>97</v>
      </c>
      <c r="F91" s="339"/>
      <c r="G91" s="339"/>
      <c r="H91" s="339"/>
      <c r="I91" s="339"/>
      <c r="J91" s="339"/>
      <c r="K91" s="340"/>
      <c r="L91" s="221"/>
      <c r="M91" s="221"/>
      <c r="N91" s="204"/>
      <c r="O91" s="221"/>
      <c r="P91" s="204"/>
      <c r="Q91" s="178"/>
      <c r="R91" s="221"/>
      <c r="S91" s="221"/>
      <c r="T91" s="221"/>
      <c r="U91" s="221"/>
      <c r="V91" s="221"/>
      <c r="W91" s="43"/>
      <c r="X91" s="43"/>
      <c r="Y91" s="43"/>
      <c r="Z91" s="222">
        <f t="shared" si="40"/>
        <v>0</v>
      </c>
      <c r="AA91" s="75">
        <v>270</v>
      </c>
      <c r="AB91" s="118">
        <f t="shared" si="41"/>
        <v>0</v>
      </c>
    </row>
    <row r="92" spans="2:30" ht="26.25" thickBot="1">
      <c r="B92" s="276" t="s">
        <v>90</v>
      </c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8"/>
    </row>
    <row r="93" spans="2:30" ht="21" thickBot="1">
      <c r="B93" s="152" t="s">
        <v>1</v>
      </c>
      <c r="C93" s="152" t="s">
        <v>24</v>
      </c>
      <c r="D93" s="159" t="s">
        <v>22</v>
      </c>
      <c r="E93" s="160"/>
      <c r="F93" s="159"/>
      <c r="G93" s="159" t="s">
        <v>23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89" t="s">
        <v>7</v>
      </c>
      <c r="AA93" s="90" t="s">
        <v>101</v>
      </c>
      <c r="AB93" s="162" t="s">
        <v>8</v>
      </c>
    </row>
    <row r="94" spans="2:30" ht="20.25">
      <c r="B94" s="70" t="s">
        <v>324</v>
      </c>
      <c r="C94" s="85" t="s">
        <v>325</v>
      </c>
      <c r="D94" s="112" t="s">
        <v>326</v>
      </c>
      <c r="E94" s="289" t="s">
        <v>94</v>
      </c>
      <c r="F94" s="290"/>
      <c r="G94" s="18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66">
        <f t="shared" ref="Z94:Z98" si="42">SUM(E94:Y94)</f>
        <v>0</v>
      </c>
      <c r="AA94" s="72">
        <v>267</v>
      </c>
      <c r="AB94" s="98">
        <f>Z94*AA94</f>
        <v>0</v>
      </c>
      <c r="AD94" s="62">
        <f>Z94</f>
        <v>0</v>
      </c>
    </row>
    <row r="95" spans="2:30" ht="20.25">
      <c r="B95" s="70" t="s">
        <v>327</v>
      </c>
      <c r="C95" s="85" t="s">
        <v>328</v>
      </c>
      <c r="D95" s="112" t="s">
        <v>329</v>
      </c>
      <c r="E95" s="289" t="s">
        <v>86</v>
      </c>
      <c r="F95" s="290"/>
      <c r="G95" s="18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66">
        <f t="shared" si="42"/>
        <v>0</v>
      </c>
      <c r="AA95" s="72">
        <v>173</v>
      </c>
      <c r="AB95" s="98">
        <f>Z95*AA95</f>
        <v>0</v>
      </c>
      <c r="AD95" s="62">
        <f>Z95</f>
        <v>0</v>
      </c>
    </row>
    <row r="96" spans="2:30" ht="20.25">
      <c r="B96" s="70" t="s">
        <v>330</v>
      </c>
      <c r="C96" s="85" t="s">
        <v>331</v>
      </c>
      <c r="D96" s="112" t="s">
        <v>334</v>
      </c>
      <c r="E96" s="289" t="s">
        <v>87</v>
      </c>
      <c r="F96" s="290"/>
      <c r="G96" s="182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66">
        <f t="shared" ref="Z96" si="43">SUM(E96:Y96)</f>
        <v>0</v>
      </c>
      <c r="AA96" s="72">
        <v>133</v>
      </c>
      <c r="AB96" s="98">
        <f t="shared" ref="AB96" si="44">Z96*AA96</f>
        <v>0</v>
      </c>
      <c r="AD96" s="62">
        <f t="shared" ref="AD96" si="45">Z96</f>
        <v>0</v>
      </c>
    </row>
    <row r="97" spans="2:30" ht="20.25">
      <c r="B97" s="70" t="s">
        <v>332</v>
      </c>
      <c r="C97" s="85" t="s">
        <v>333</v>
      </c>
      <c r="D97" s="112" t="s">
        <v>335</v>
      </c>
      <c r="E97" s="289" t="s">
        <v>87</v>
      </c>
      <c r="F97" s="290"/>
      <c r="G97" s="182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66">
        <f t="shared" si="42"/>
        <v>0</v>
      </c>
      <c r="AA97" s="72">
        <v>133</v>
      </c>
      <c r="AB97" s="98">
        <f t="shared" ref="AB97:AB114" si="46">Z97*AA97</f>
        <v>0</v>
      </c>
      <c r="AD97" s="62">
        <f t="shared" ref="AD97:AD100" si="47">Z97</f>
        <v>0</v>
      </c>
    </row>
    <row r="98" spans="2:30" ht="20.25">
      <c r="B98" s="113" t="s">
        <v>336</v>
      </c>
      <c r="C98" s="85" t="s">
        <v>337</v>
      </c>
      <c r="D98" s="114" t="s">
        <v>338</v>
      </c>
      <c r="E98" s="279" t="s">
        <v>88</v>
      </c>
      <c r="F98" s="280"/>
      <c r="G98" s="182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66">
        <f t="shared" si="42"/>
        <v>0</v>
      </c>
      <c r="AA98" s="72">
        <v>460</v>
      </c>
      <c r="AB98" s="98">
        <f t="shared" si="46"/>
        <v>0</v>
      </c>
      <c r="AD98" s="62">
        <f t="shared" si="47"/>
        <v>0</v>
      </c>
    </row>
    <row r="99" spans="2:30" ht="20.25">
      <c r="B99" s="113" t="s">
        <v>339</v>
      </c>
      <c r="C99" s="85" t="s">
        <v>340</v>
      </c>
      <c r="D99" s="114" t="s">
        <v>343</v>
      </c>
      <c r="E99" s="279" t="s">
        <v>89</v>
      </c>
      <c r="F99" s="280"/>
      <c r="G99" s="182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66">
        <f>SUM(E99:Y99)</f>
        <v>0</v>
      </c>
      <c r="AA99" s="72">
        <v>467</v>
      </c>
      <c r="AB99" s="98">
        <f t="shared" si="46"/>
        <v>0</v>
      </c>
      <c r="AD99" s="62">
        <f t="shared" si="47"/>
        <v>0</v>
      </c>
    </row>
    <row r="100" spans="2:30" ht="21" thickBot="1">
      <c r="B100" s="115" t="s">
        <v>341</v>
      </c>
      <c r="C100" s="116" t="s">
        <v>342</v>
      </c>
      <c r="D100" s="117" t="s">
        <v>344</v>
      </c>
      <c r="E100" s="281" t="s">
        <v>89</v>
      </c>
      <c r="F100" s="282"/>
      <c r="G100" s="183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74">
        <f>SUM(E100:Y100)</f>
        <v>0</v>
      </c>
      <c r="AA100" s="75">
        <v>467</v>
      </c>
      <c r="AB100" s="118">
        <f t="shared" si="46"/>
        <v>0</v>
      </c>
      <c r="AD100" s="62">
        <f t="shared" si="47"/>
        <v>0</v>
      </c>
    </row>
    <row r="101" spans="2:30" ht="21" thickBot="1">
      <c r="B101" s="152" t="s">
        <v>1</v>
      </c>
      <c r="C101" s="152" t="s">
        <v>24</v>
      </c>
      <c r="D101" s="159" t="s">
        <v>112</v>
      </c>
      <c r="E101" s="160"/>
      <c r="F101" s="159"/>
      <c r="G101" s="159" t="s">
        <v>23</v>
      </c>
      <c r="H101" s="217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159" t="s">
        <v>7</v>
      </c>
      <c r="AA101" s="90" t="s">
        <v>101</v>
      </c>
      <c r="AB101" s="162" t="s">
        <v>8</v>
      </c>
    </row>
    <row r="102" spans="2:30" ht="20.25">
      <c r="B102" s="123" t="s">
        <v>136</v>
      </c>
      <c r="C102" s="123" t="s">
        <v>137</v>
      </c>
      <c r="D102" s="124" t="s">
        <v>138</v>
      </c>
      <c r="E102" s="283"/>
      <c r="F102" s="284"/>
      <c r="G102" s="184"/>
      <c r="H102" s="291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28"/>
      <c r="Z102" s="215">
        <f t="shared" ref="Z102:Z114" si="48">SUM(E102:Y102)</f>
        <v>0</v>
      </c>
      <c r="AA102" s="67">
        <v>33</v>
      </c>
      <c r="AB102" s="125">
        <f t="shared" si="46"/>
        <v>0</v>
      </c>
      <c r="AD102" s="62"/>
    </row>
    <row r="103" spans="2:30" ht="20.25">
      <c r="B103" s="120" t="s">
        <v>133</v>
      </c>
      <c r="C103" s="120" t="s">
        <v>134</v>
      </c>
      <c r="D103" s="121" t="s">
        <v>135</v>
      </c>
      <c r="E103" s="285"/>
      <c r="F103" s="286"/>
      <c r="G103" s="185"/>
      <c r="H103" s="218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7"/>
      <c r="Z103" s="215">
        <f t="shared" si="48"/>
        <v>0</v>
      </c>
      <c r="AA103" s="72">
        <v>60</v>
      </c>
      <c r="AB103" s="125">
        <f t="shared" si="46"/>
        <v>0</v>
      </c>
      <c r="AD103" s="62"/>
    </row>
    <row r="104" spans="2:30" ht="20.25">
      <c r="B104" s="119" t="s">
        <v>154</v>
      </c>
      <c r="C104" s="119" t="s">
        <v>155</v>
      </c>
      <c r="D104" s="126" t="s">
        <v>156</v>
      </c>
      <c r="E104" s="287"/>
      <c r="F104" s="288"/>
      <c r="G104" s="186"/>
      <c r="H104" s="291" t="str">
        <f>IF(E145=TRUE,"One bag included in the HOT DEAL / Un sac inclus dans le HOT DEAL","")</f>
        <v/>
      </c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26"/>
      <c r="Y104" s="228"/>
      <c r="Z104" s="214">
        <f t="shared" ref="Z104:Z105" si="49">SUM(E104:Y104)</f>
        <v>0</v>
      </c>
      <c r="AA104" s="67">
        <v>54</v>
      </c>
      <c r="AB104" s="169">
        <f>IF(E145=TRUE,G104*60,Z104*AA104)</f>
        <v>0</v>
      </c>
      <c r="AD104" s="62"/>
    </row>
    <row r="105" spans="2:30" ht="20.25">
      <c r="B105" s="119" t="s">
        <v>139</v>
      </c>
      <c r="C105" s="119" t="s">
        <v>140</v>
      </c>
      <c r="D105" s="126" t="s">
        <v>141</v>
      </c>
      <c r="E105" s="224"/>
      <c r="F105" s="225"/>
      <c r="G105" s="186"/>
      <c r="H105" s="218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7"/>
      <c r="Z105" s="214">
        <f t="shared" si="49"/>
        <v>0</v>
      </c>
      <c r="AA105" s="67">
        <v>150</v>
      </c>
      <c r="AB105" s="98">
        <f t="shared" ref="AB105" si="50">Z105*AA105</f>
        <v>0</v>
      </c>
      <c r="AD105" s="62"/>
    </row>
    <row r="106" spans="2:30" ht="20.25">
      <c r="B106" s="119" t="s">
        <v>151</v>
      </c>
      <c r="C106" s="119" t="s">
        <v>152</v>
      </c>
      <c r="D106" s="126" t="s">
        <v>153</v>
      </c>
      <c r="E106" s="287"/>
      <c r="F106" s="288"/>
      <c r="G106" s="186"/>
      <c r="H106" s="291" t="str">
        <f>IF(E147=TRUE,"One bag included in the HOT DEAL / Un sac inclus dans le HOT DEAL","")</f>
        <v/>
      </c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26"/>
      <c r="Y106" s="228"/>
      <c r="Z106" s="214">
        <f t="shared" si="48"/>
        <v>0</v>
      </c>
      <c r="AA106" s="67">
        <v>150</v>
      </c>
      <c r="AB106" s="169">
        <f>IF(E147=TRUE,G106*60,Z106*AA106)</f>
        <v>0</v>
      </c>
      <c r="AD106" s="62"/>
    </row>
    <row r="107" spans="2:30" ht="20.25">
      <c r="B107" s="119" t="s">
        <v>148</v>
      </c>
      <c r="C107" s="119" t="s">
        <v>149</v>
      </c>
      <c r="D107" s="126" t="s">
        <v>150</v>
      </c>
      <c r="E107" s="127"/>
      <c r="F107" s="128"/>
      <c r="G107" s="186"/>
      <c r="H107" s="218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7"/>
      <c r="Z107" s="214">
        <f t="shared" si="48"/>
        <v>0</v>
      </c>
      <c r="AA107" s="67">
        <v>90</v>
      </c>
      <c r="AB107" s="98">
        <f t="shared" ref="AB107:AB110" si="51">Z107*AA107</f>
        <v>0</v>
      </c>
      <c r="AD107" s="62"/>
    </row>
    <row r="108" spans="2:30" ht="20.25">
      <c r="B108" s="120" t="s">
        <v>130</v>
      </c>
      <c r="C108" s="120" t="s">
        <v>131</v>
      </c>
      <c r="D108" s="129" t="s">
        <v>132</v>
      </c>
      <c r="E108" s="130"/>
      <c r="F108" s="121"/>
      <c r="G108" s="182"/>
      <c r="H108" s="218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7"/>
      <c r="Z108" s="214">
        <f t="shared" si="48"/>
        <v>0</v>
      </c>
      <c r="AA108" s="72">
        <v>54</v>
      </c>
      <c r="AB108" s="98">
        <f t="shared" si="51"/>
        <v>0</v>
      </c>
      <c r="AD108" s="62"/>
    </row>
    <row r="109" spans="2:30" ht="20.25">
      <c r="B109" s="120" t="s">
        <v>142</v>
      </c>
      <c r="C109" s="120" t="s">
        <v>143</v>
      </c>
      <c r="D109" s="129" t="s">
        <v>144</v>
      </c>
      <c r="E109" s="130"/>
      <c r="F109" s="121"/>
      <c r="G109" s="182"/>
      <c r="H109" s="218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7"/>
      <c r="Z109" s="214">
        <f t="shared" si="48"/>
        <v>0</v>
      </c>
      <c r="AA109" s="72">
        <v>24</v>
      </c>
      <c r="AB109" s="98">
        <f t="shared" si="51"/>
        <v>0</v>
      </c>
      <c r="AD109" s="62"/>
    </row>
    <row r="110" spans="2:30" ht="20.25">
      <c r="B110" s="119" t="s">
        <v>145</v>
      </c>
      <c r="C110" s="119" t="s">
        <v>146</v>
      </c>
      <c r="D110" s="126" t="s">
        <v>147</v>
      </c>
      <c r="E110" s="287"/>
      <c r="F110" s="288"/>
      <c r="G110" s="186"/>
      <c r="H110" s="291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26"/>
      <c r="Y110" s="228"/>
      <c r="Z110" s="214">
        <f t="shared" si="48"/>
        <v>0</v>
      </c>
      <c r="AA110" s="67">
        <v>36</v>
      </c>
      <c r="AB110" s="98">
        <f t="shared" si="51"/>
        <v>0</v>
      </c>
      <c r="AD110" s="62"/>
    </row>
    <row r="111" spans="2:30" ht="20.25">
      <c r="B111" s="119" t="s">
        <v>345</v>
      </c>
      <c r="C111" s="119" t="s">
        <v>346</v>
      </c>
      <c r="D111" s="126" t="s">
        <v>347</v>
      </c>
      <c r="E111" s="127"/>
      <c r="F111" s="128"/>
      <c r="G111" s="186"/>
      <c r="H111" s="218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7"/>
      <c r="Z111" s="214">
        <f t="shared" si="48"/>
        <v>0</v>
      </c>
      <c r="AA111" s="67">
        <v>78</v>
      </c>
      <c r="AB111" s="98">
        <f t="shared" si="46"/>
        <v>0</v>
      </c>
      <c r="AD111" s="62"/>
    </row>
    <row r="112" spans="2:30" ht="20.25">
      <c r="B112" s="120" t="s">
        <v>348</v>
      </c>
      <c r="C112" s="120" t="s">
        <v>349</v>
      </c>
      <c r="D112" s="129" t="s">
        <v>350</v>
      </c>
      <c r="E112" s="130"/>
      <c r="F112" s="121"/>
      <c r="G112" s="182"/>
      <c r="H112" s="218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7"/>
      <c r="Z112" s="214">
        <f t="shared" si="48"/>
        <v>0</v>
      </c>
      <c r="AA112" s="72">
        <v>48</v>
      </c>
      <c r="AB112" s="98">
        <f t="shared" si="46"/>
        <v>0</v>
      </c>
      <c r="AD112" s="62"/>
    </row>
    <row r="113" spans="2:30" ht="20.25">
      <c r="B113" s="120" t="s">
        <v>351</v>
      </c>
      <c r="C113" s="120" t="s">
        <v>352</v>
      </c>
      <c r="D113" s="129" t="s">
        <v>353</v>
      </c>
      <c r="E113" s="130"/>
      <c r="F113" s="121"/>
      <c r="G113" s="182"/>
      <c r="H113" s="218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7"/>
      <c r="Z113" s="214">
        <f t="shared" si="48"/>
        <v>0</v>
      </c>
      <c r="AA113" s="72">
        <v>60</v>
      </c>
      <c r="AB113" s="98">
        <f t="shared" si="46"/>
        <v>0</v>
      </c>
      <c r="AD113" s="62"/>
    </row>
    <row r="114" spans="2:30" ht="21" thickBot="1">
      <c r="B114" s="131" t="s">
        <v>354</v>
      </c>
      <c r="C114" s="131" t="s">
        <v>355</v>
      </c>
      <c r="D114" s="132" t="s">
        <v>356</v>
      </c>
      <c r="E114" s="133"/>
      <c r="F114" s="122"/>
      <c r="G114" s="183"/>
      <c r="H114" s="219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9"/>
      <c r="Z114" s="216">
        <f t="shared" si="48"/>
        <v>0</v>
      </c>
      <c r="AA114" s="134">
        <v>136</v>
      </c>
      <c r="AB114" s="98">
        <f t="shared" si="46"/>
        <v>0</v>
      </c>
      <c r="AD114" s="62"/>
    </row>
    <row r="115" spans="2:30" ht="21" thickBot="1">
      <c r="B115" s="260" t="s">
        <v>93</v>
      </c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08"/>
      <c r="Y115" s="227"/>
      <c r="Z115" s="135">
        <f>SUM(Z17:Z55)</f>
        <v>0</v>
      </c>
      <c r="AA115" s="136"/>
      <c r="AB115" s="137">
        <f>SUM(AB17:AB55)</f>
        <v>0</v>
      </c>
      <c r="AD115" s="62">
        <f>SUM(AD93:AD113)</f>
        <v>0</v>
      </c>
    </row>
    <row r="116" spans="2:30" ht="21" thickBot="1">
      <c r="B116" s="260" t="s">
        <v>95</v>
      </c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08"/>
      <c r="Y116" s="227"/>
      <c r="Z116" s="135">
        <f>SUM(Z58:Z100)</f>
        <v>0</v>
      </c>
      <c r="AA116" s="136"/>
      <c r="AB116" s="138">
        <f>SUM(AB58:AB100)</f>
        <v>0</v>
      </c>
      <c r="AD116" s="62">
        <f>SUM(AD94:AD100)</f>
        <v>0</v>
      </c>
    </row>
    <row r="117" spans="2:30" ht="21" thickBot="1">
      <c r="B117" s="260" t="s">
        <v>161</v>
      </c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08"/>
      <c r="Y117" s="227"/>
      <c r="Z117" s="135">
        <f>SUM(Z102:Z114)</f>
        <v>0</v>
      </c>
      <c r="AA117" s="136"/>
      <c r="AB117" s="138">
        <f>SUM(AB102:AB114)</f>
        <v>0</v>
      </c>
      <c r="AD117" s="62">
        <f>SUM(AD97:AD115)</f>
        <v>0</v>
      </c>
    </row>
    <row r="118" spans="2:30" ht="21" thickBot="1">
      <c r="B118" s="260" t="s">
        <v>91</v>
      </c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08"/>
      <c r="Y118" s="227"/>
      <c r="Z118" s="165">
        <f>SUM(Z115:Z117)</f>
        <v>0</v>
      </c>
      <c r="AA118" s="136"/>
      <c r="AB118" s="164">
        <f>SUM(AB115:AB117)</f>
        <v>0</v>
      </c>
    </row>
    <row r="119" spans="2:30" ht="21" thickBot="1">
      <c r="C119" s="1"/>
      <c r="D119" s="2"/>
      <c r="E119" s="1"/>
      <c r="F119" s="1"/>
      <c r="G119" s="1"/>
      <c r="H119" s="1"/>
      <c r="I119" s="1"/>
      <c r="J119" s="7" t="s">
        <v>46</v>
      </c>
      <c r="K119" s="7" t="s">
        <v>47</v>
      </c>
      <c r="L119" s="7" t="s">
        <v>48</v>
      </c>
      <c r="M119" s="7" t="s">
        <v>49</v>
      </c>
      <c r="N119" s="7" t="s">
        <v>50</v>
      </c>
      <c r="O119" s="7" t="s">
        <v>51</v>
      </c>
      <c r="P119" s="7" t="s">
        <v>52</v>
      </c>
      <c r="Q119" s="7" t="s">
        <v>53</v>
      </c>
      <c r="R119" s="7" t="s">
        <v>54</v>
      </c>
      <c r="S119" s="7" t="s">
        <v>55</v>
      </c>
      <c r="T119" s="7" t="s">
        <v>56</v>
      </c>
      <c r="U119" s="7" t="s">
        <v>57</v>
      </c>
      <c r="V119" s="7" t="s">
        <v>58</v>
      </c>
      <c r="W119" s="8"/>
      <c r="X119" s="8"/>
      <c r="Y119" s="8"/>
      <c r="Z119" s="31"/>
      <c r="AA119" s="3" t="s">
        <v>100</v>
      </c>
      <c r="AB119" s="28">
        <f>SUM(J148:V150)</f>
        <v>0</v>
      </c>
      <c r="AC119" s="1"/>
    </row>
    <row r="120" spans="2:30" ht="21" thickBot="1">
      <c r="C120" s="1"/>
      <c r="D120" s="1"/>
      <c r="E120" s="1"/>
      <c r="F120" s="1"/>
      <c r="G120" s="1"/>
      <c r="H120" s="3" t="s">
        <v>60</v>
      </c>
      <c r="I120" s="1"/>
      <c r="J120" s="262"/>
      <c r="K120" s="262"/>
      <c r="L120" s="262"/>
      <c r="M120" s="262"/>
      <c r="N120" s="264"/>
      <c r="O120" s="262"/>
      <c r="P120" s="262"/>
      <c r="Q120" s="262"/>
      <c r="R120" s="262"/>
      <c r="S120" s="262"/>
      <c r="T120" s="262"/>
      <c r="U120" s="262"/>
      <c r="V120" s="262"/>
      <c r="W120" s="139"/>
      <c r="X120" s="139"/>
      <c r="Y120" s="139"/>
      <c r="Z120" s="31"/>
      <c r="AA120" s="19" t="s">
        <v>59</v>
      </c>
      <c r="AB120" s="30">
        <f>(AB118+AB119)*W147</f>
        <v>0</v>
      </c>
      <c r="AC120" s="1"/>
    </row>
    <row r="121" spans="2:30" ht="21" thickBot="1">
      <c r="C121" s="259" t="s">
        <v>75</v>
      </c>
      <c r="D121" s="259"/>
      <c r="E121" s="259"/>
      <c r="F121" s="259"/>
      <c r="G121" s="259"/>
      <c r="H121" s="259"/>
      <c r="I121" s="25"/>
      <c r="J121" s="263"/>
      <c r="K121" s="263"/>
      <c r="L121" s="263"/>
      <c r="M121" s="263"/>
      <c r="N121" s="265"/>
      <c r="O121" s="263"/>
      <c r="P121" s="263"/>
      <c r="Q121" s="263"/>
      <c r="R121" s="263"/>
      <c r="S121" s="263"/>
      <c r="T121" s="263"/>
      <c r="U121" s="263"/>
      <c r="V121" s="263"/>
      <c r="W121" s="139"/>
      <c r="X121" s="139"/>
      <c r="Y121" s="139"/>
      <c r="Z121" s="140"/>
      <c r="AA121" s="3" t="s">
        <v>61</v>
      </c>
      <c r="AB121" s="29">
        <f>AB119+AB118+AB120</f>
        <v>0</v>
      </c>
      <c r="AC121" s="1"/>
    </row>
    <row r="122" spans="2:30" ht="20.25">
      <c r="C122" s="32"/>
      <c r="D122" s="32"/>
      <c r="E122" s="32"/>
      <c r="F122" s="32"/>
      <c r="G122" s="32"/>
      <c r="H122" s="32"/>
      <c r="I122" s="24"/>
      <c r="J122" s="189"/>
      <c r="K122" s="189"/>
      <c r="L122" s="189"/>
      <c r="M122" s="189"/>
      <c r="N122" s="190"/>
      <c r="O122" s="189"/>
      <c r="P122" s="189"/>
      <c r="Q122" s="189"/>
      <c r="R122" s="189"/>
      <c r="S122" s="189"/>
      <c r="T122" s="189"/>
      <c r="U122" s="189"/>
      <c r="V122" s="189"/>
      <c r="W122" s="139"/>
      <c r="X122" s="139"/>
      <c r="Y122" s="139"/>
      <c r="Z122" s="140"/>
      <c r="AA122" s="3"/>
      <c r="AB122" s="168"/>
      <c r="AC122" s="1"/>
    </row>
    <row r="123" spans="2:30" ht="18.75">
      <c r="B123" s="167" t="s">
        <v>70</v>
      </c>
      <c r="C123" s="22" t="s">
        <v>113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6"/>
      <c r="AB123" s="4"/>
      <c r="AC123" s="1"/>
      <c r="AD123" s="3"/>
    </row>
    <row r="124" spans="2:30" ht="18.75">
      <c r="B124" s="14"/>
      <c r="C124" s="33" t="s">
        <v>357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3"/>
      <c r="AB124" s="23"/>
      <c r="AC124" s="23"/>
      <c r="AD124" s="1"/>
    </row>
    <row r="125" spans="2:30" ht="18.75">
      <c r="Z125" s="31"/>
      <c r="AA125" s="15"/>
      <c r="AB125" s="22"/>
      <c r="AC125" s="22"/>
      <c r="AD125" s="1"/>
    </row>
    <row r="126" spans="2:30" ht="18.75">
      <c r="B126" s="166" t="s">
        <v>71</v>
      </c>
      <c r="C126" s="26" t="s">
        <v>114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6"/>
      <c r="V126" s="16"/>
      <c r="W126" s="16"/>
      <c r="X126" s="16"/>
      <c r="Y126" s="16"/>
      <c r="Z126" s="16"/>
      <c r="AA126" s="17"/>
      <c r="AB126" s="16"/>
      <c r="AC126" s="16"/>
      <c r="AD126" s="1"/>
    </row>
    <row r="127" spans="2:30" ht="18.75">
      <c r="C127" s="34" t="s">
        <v>358</v>
      </c>
      <c r="D127" s="1"/>
      <c r="E127" s="1"/>
      <c r="F127" s="1"/>
      <c r="G127" s="1"/>
      <c r="H127" s="1"/>
      <c r="I127" s="1"/>
      <c r="J127" s="139"/>
      <c r="K127" s="5"/>
      <c r="L127" s="1"/>
      <c r="M127" s="1"/>
      <c r="N127" s="1"/>
      <c r="O127" s="1"/>
      <c r="P127" s="1"/>
      <c r="Q127" s="1"/>
      <c r="R127" s="1"/>
      <c r="S127" s="1"/>
      <c r="T127" s="1"/>
      <c r="U127" s="26"/>
      <c r="V127" s="26"/>
      <c r="W127" s="26"/>
      <c r="X127" s="26"/>
      <c r="Y127" s="26"/>
      <c r="Z127" s="26"/>
      <c r="AA127" s="26"/>
      <c r="AB127" s="26"/>
      <c r="AC127" s="26"/>
      <c r="AD127" s="1"/>
    </row>
    <row r="128" spans="2:30" ht="19.5" thickBot="1">
      <c r="C128" s="34"/>
      <c r="D128" s="1"/>
      <c r="E128" s="1"/>
      <c r="F128" s="1"/>
      <c r="G128" s="1"/>
      <c r="H128" s="1"/>
      <c r="I128" s="1"/>
      <c r="J128" s="139"/>
      <c r="K128" s="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  <c r="AB128" s="4"/>
      <c r="AC128" s="1"/>
      <c r="AD128" s="1"/>
    </row>
    <row r="129" spans="3:29" ht="19.5" thickBot="1">
      <c r="C129" s="34"/>
      <c r="D129" s="293" t="s">
        <v>162</v>
      </c>
      <c r="E129" s="294"/>
      <c r="F129" s="293" t="s">
        <v>163</v>
      </c>
      <c r="G129" s="295"/>
      <c r="H129" s="295"/>
      <c r="I129" s="294"/>
      <c r="J129" s="296" t="s">
        <v>164</v>
      </c>
      <c r="K129" s="297"/>
      <c r="L129" s="29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6"/>
      <c r="AA129" s="4"/>
      <c r="AB129" s="1"/>
      <c r="AC129" s="1"/>
    </row>
    <row r="130" spans="3:29" ht="18.75">
      <c r="C130" s="34"/>
      <c r="D130" s="299" t="s">
        <v>165</v>
      </c>
      <c r="E130" s="300"/>
      <c r="F130" s="305" t="s">
        <v>44</v>
      </c>
      <c r="G130" s="306"/>
      <c r="H130" s="306"/>
      <c r="I130" s="307"/>
      <c r="J130" s="308">
        <v>21</v>
      </c>
      <c r="K130" s="309"/>
      <c r="L130" s="31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6"/>
      <c r="AA130" s="4"/>
      <c r="AB130" s="1"/>
      <c r="AC130" s="1"/>
    </row>
    <row r="131" spans="3:29" ht="18.75">
      <c r="C131" s="34"/>
      <c r="D131" s="301"/>
      <c r="E131" s="302"/>
      <c r="F131" s="311" t="s">
        <v>45</v>
      </c>
      <c r="G131" s="312"/>
      <c r="H131" s="312"/>
      <c r="I131" s="313"/>
      <c r="J131" s="314">
        <v>23.5</v>
      </c>
      <c r="K131" s="315"/>
      <c r="L131" s="31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6"/>
      <c r="AA131" s="4"/>
      <c r="AB131" s="1"/>
      <c r="AC131" s="1"/>
    </row>
    <row r="132" spans="3:29" ht="19.5" thickBot="1">
      <c r="C132" s="34"/>
      <c r="D132" s="303"/>
      <c r="E132" s="304"/>
      <c r="F132" s="317" t="s">
        <v>166</v>
      </c>
      <c r="G132" s="318"/>
      <c r="H132" s="318"/>
      <c r="I132" s="319"/>
      <c r="J132" s="320">
        <v>12</v>
      </c>
      <c r="K132" s="321"/>
      <c r="L132" s="32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6"/>
      <c r="AA132" s="4"/>
      <c r="AB132" s="1"/>
      <c r="AC132" s="1"/>
    </row>
    <row r="133" spans="3:29" ht="18.75">
      <c r="C133" s="34"/>
      <c r="D133" s="299" t="s">
        <v>167</v>
      </c>
      <c r="E133" s="300"/>
      <c r="F133" s="305" t="s">
        <v>44</v>
      </c>
      <c r="G133" s="306"/>
      <c r="H133" s="306"/>
      <c r="I133" s="307"/>
      <c r="J133" s="308">
        <v>16</v>
      </c>
      <c r="K133" s="309"/>
      <c r="L133" s="31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6"/>
      <c r="AA133" s="4"/>
      <c r="AB133" s="1"/>
      <c r="AC133" s="1"/>
    </row>
    <row r="134" spans="3:29" ht="18.75">
      <c r="C134" s="34"/>
      <c r="D134" s="301"/>
      <c r="E134" s="302"/>
      <c r="F134" s="311" t="s">
        <v>45</v>
      </c>
      <c r="G134" s="312"/>
      <c r="H134" s="312"/>
      <c r="I134" s="313"/>
      <c r="J134" s="314">
        <v>18.5</v>
      </c>
      <c r="K134" s="315"/>
      <c r="L134" s="3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6"/>
      <c r="AA134" s="4"/>
      <c r="AB134" s="1"/>
      <c r="AC134" s="1"/>
    </row>
    <row r="135" spans="3:29" ht="19.5" thickBot="1">
      <c r="C135" s="34"/>
      <c r="D135" s="303"/>
      <c r="E135" s="304"/>
      <c r="F135" s="317" t="s">
        <v>166</v>
      </c>
      <c r="G135" s="318"/>
      <c r="H135" s="318"/>
      <c r="I135" s="319"/>
      <c r="J135" s="320">
        <v>8</v>
      </c>
      <c r="K135" s="321"/>
      <c r="L135" s="32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6"/>
      <c r="AA135" s="4"/>
      <c r="AB135" s="1"/>
      <c r="AC135" s="1"/>
    </row>
    <row r="136" spans="3:29" ht="18.75">
      <c r="C136" s="34"/>
      <c r="D136" s="299" t="s">
        <v>168</v>
      </c>
      <c r="E136" s="300"/>
      <c r="F136" s="305" t="s">
        <v>44</v>
      </c>
      <c r="G136" s="306"/>
      <c r="H136" s="306"/>
      <c r="I136" s="307"/>
      <c r="J136" s="308">
        <v>18.5</v>
      </c>
      <c r="K136" s="309"/>
      <c r="L136" s="31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6"/>
      <c r="AA136" s="4"/>
      <c r="AB136" s="1"/>
      <c r="AC136" s="1"/>
    </row>
    <row r="137" spans="3:29" ht="18.75">
      <c r="C137" s="34"/>
      <c r="D137" s="301"/>
      <c r="E137" s="302"/>
      <c r="F137" s="311" t="s">
        <v>45</v>
      </c>
      <c r="G137" s="312"/>
      <c r="H137" s="312"/>
      <c r="I137" s="313"/>
      <c r="J137" s="314">
        <v>21</v>
      </c>
      <c r="K137" s="315"/>
      <c r="L137" s="3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6"/>
      <c r="AA137" s="4"/>
      <c r="AB137" s="1"/>
      <c r="AC137" s="1"/>
    </row>
    <row r="138" spans="3:29" ht="19.5" thickBot="1">
      <c r="C138" s="34"/>
      <c r="D138" s="303"/>
      <c r="E138" s="304"/>
      <c r="F138" s="317" t="s">
        <v>166</v>
      </c>
      <c r="G138" s="318"/>
      <c r="H138" s="318"/>
      <c r="I138" s="319"/>
      <c r="J138" s="320">
        <v>13</v>
      </c>
      <c r="K138" s="321"/>
      <c r="L138" s="32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6"/>
      <c r="AA138" s="4"/>
      <c r="AB138" s="1"/>
      <c r="AC138" s="1"/>
    </row>
    <row r="139" spans="3:29" ht="18.75">
      <c r="C139" s="34"/>
      <c r="D139" s="299" t="s">
        <v>169</v>
      </c>
      <c r="E139" s="300"/>
      <c r="F139" s="305" t="s">
        <v>44</v>
      </c>
      <c r="G139" s="306"/>
      <c r="H139" s="306"/>
      <c r="I139" s="307"/>
      <c r="J139" s="308">
        <v>26</v>
      </c>
      <c r="K139" s="309"/>
      <c r="L139" s="31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6"/>
      <c r="AA139" s="4"/>
      <c r="AB139" s="1"/>
      <c r="AC139" s="1"/>
    </row>
    <row r="140" spans="3:29" ht="18.75">
      <c r="C140" s="34"/>
      <c r="D140" s="301"/>
      <c r="E140" s="302"/>
      <c r="F140" s="311" t="s">
        <v>45</v>
      </c>
      <c r="G140" s="312"/>
      <c r="H140" s="312"/>
      <c r="I140" s="313"/>
      <c r="J140" s="314">
        <v>28.5</v>
      </c>
      <c r="K140" s="315"/>
      <c r="L140" s="31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6"/>
      <c r="AA140" s="4"/>
      <c r="AB140" s="1"/>
      <c r="AC140" s="1"/>
    </row>
    <row r="141" spans="3:29" ht="19.5" thickBot="1">
      <c r="C141" s="34"/>
      <c r="D141" s="303"/>
      <c r="E141" s="304"/>
      <c r="F141" s="317" t="s">
        <v>166</v>
      </c>
      <c r="G141" s="318"/>
      <c r="H141" s="318"/>
      <c r="I141" s="319"/>
      <c r="J141" s="320">
        <v>15</v>
      </c>
      <c r="K141" s="321"/>
      <c r="L141" s="32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6"/>
      <c r="AA141" s="4"/>
      <c r="AB141" s="1"/>
      <c r="AC141" s="1"/>
    </row>
    <row r="142" spans="3:29" ht="18.75">
      <c r="C142" s="34"/>
      <c r="D142" s="299" t="s">
        <v>170</v>
      </c>
      <c r="E142" s="300"/>
      <c r="F142" s="305" t="s">
        <v>44</v>
      </c>
      <c r="G142" s="306"/>
      <c r="H142" s="306"/>
      <c r="I142" s="307"/>
      <c r="J142" s="308">
        <v>31</v>
      </c>
      <c r="K142" s="309"/>
      <c r="L142" s="3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6"/>
      <c r="AA142" s="4"/>
      <c r="AB142" s="1"/>
      <c r="AC142" s="1"/>
    </row>
    <row r="143" spans="3:29" ht="18.75">
      <c r="C143" s="34"/>
      <c r="D143" s="301"/>
      <c r="E143" s="302"/>
      <c r="F143" s="311" t="s">
        <v>45</v>
      </c>
      <c r="G143" s="312"/>
      <c r="H143" s="312"/>
      <c r="I143" s="313"/>
      <c r="J143" s="314">
        <v>33.5</v>
      </c>
      <c r="K143" s="315"/>
      <c r="L143" s="31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6"/>
      <c r="AA143" s="4"/>
      <c r="AB143" s="1"/>
      <c r="AC143" s="1"/>
    </row>
    <row r="144" spans="3:29" ht="19.5" thickBot="1">
      <c r="C144" s="34"/>
      <c r="D144" s="303"/>
      <c r="E144" s="304"/>
      <c r="F144" s="317" t="s">
        <v>166</v>
      </c>
      <c r="G144" s="318"/>
      <c r="H144" s="318"/>
      <c r="I144" s="319"/>
      <c r="J144" s="320">
        <v>20</v>
      </c>
      <c r="K144" s="321"/>
      <c r="L144" s="32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6"/>
      <c r="AA144" s="4"/>
      <c r="AB144" s="1"/>
      <c r="AC144" s="1"/>
    </row>
    <row r="145" spans="3:30" ht="19.5" thickBot="1">
      <c r="C145" s="34"/>
      <c r="D145" s="1"/>
      <c r="E145" s="1"/>
      <c r="F145" s="1"/>
      <c r="G145" s="1"/>
      <c r="H145" s="1"/>
      <c r="I145" s="1"/>
      <c r="J145" s="139"/>
      <c r="K145" s="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  <c r="AB145" s="4"/>
      <c r="AC145" s="1"/>
      <c r="AD145" s="1"/>
    </row>
    <row r="146" spans="3:30" ht="1.5" hidden="1" customHeight="1" thickBot="1">
      <c r="C146" s="34"/>
      <c r="D146" s="1"/>
      <c r="E146" s="1"/>
      <c r="F146" s="1"/>
      <c r="G146" s="1"/>
      <c r="H146" s="1"/>
      <c r="I146" s="1"/>
      <c r="J146" s="231" t="s">
        <v>46</v>
      </c>
      <c r="K146" s="240" t="s">
        <v>47</v>
      </c>
      <c r="L146" s="240" t="s">
        <v>48</v>
      </c>
      <c r="M146" s="240" t="s">
        <v>49</v>
      </c>
      <c r="N146" s="240" t="s">
        <v>50</v>
      </c>
      <c r="O146" s="240" t="s">
        <v>51</v>
      </c>
      <c r="P146" s="240" t="s">
        <v>52</v>
      </c>
      <c r="Q146" s="240" t="s">
        <v>53</v>
      </c>
      <c r="R146" s="240" t="s">
        <v>54</v>
      </c>
      <c r="S146" s="240" t="s">
        <v>55</v>
      </c>
      <c r="T146" s="240" t="s">
        <v>56</v>
      </c>
      <c r="U146" s="240" t="s">
        <v>57</v>
      </c>
      <c r="V146" s="243" t="s">
        <v>58</v>
      </c>
      <c r="W146" s="1" t="s">
        <v>61</v>
      </c>
      <c r="X146" s="1"/>
      <c r="Y146" s="1"/>
      <c r="Z146" s="1"/>
      <c r="AA146" s="6"/>
      <c r="AB146" s="4"/>
      <c r="AC146" s="1"/>
      <c r="AD146" s="1"/>
    </row>
    <row r="147" spans="3:30" ht="1.5" hidden="1" customHeight="1" thickBot="1">
      <c r="D147" s="229" t="s">
        <v>98</v>
      </c>
      <c r="E147" s="230"/>
      <c r="F147" s="230"/>
      <c r="G147" s="230"/>
      <c r="H147" s="230"/>
      <c r="I147" s="230"/>
      <c r="J147" s="238">
        <v>0.15</v>
      </c>
      <c r="K147" s="241">
        <v>0.15</v>
      </c>
      <c r="L147" s="241">
        <v>0.15</v>
      </c>
      <c r="M147" s="241">
        <v>0.15</v>
      </c>
      <c r="N147" s="241">
        <v>0.14974999999999999</v>
      </c>
      <c r="O147" s="241">
        <v>0.13</v>
      </c>
      <c r="P147" s="241">
        <v>0.05</v>
      </c>
      <c r="Q147" s="241">
        <v>0.05</v>
      </c>
      <c r="R147" s="241">
        <v>0.05</v>
      </c>
      <c r="S147" s="241">
        <v>0.05</v>
      </c>
      <c r="T147" s="241">
        <v>0.05</v>
      </c>
      <c r="U147" s="241">
        <v>0.05</v>
      </c>
      <c r="V147" s="244">
        <v>0.05</v>
      </c>
      <c r="W147" s="247">
        <f>SUM(J147:V147)</f>
        <v>1.2297500000000001</v>
      </c>
      <c r="X147" s="142"/>
      <c r="Y147" s="142"/>
      <c r="Z147" s="142"/>
    </row>
    <row r="148" spans="3:30" ht="1.5" hidden="1" customHeight="1" thickBot="1">
      <c r="D148" s="232" t="s">
        <v>76</v>
      </c>
      <c r="E148" s="233">
        <f>IF(AND(E118="X",S58&gt;0),18.5,0)</f>
        <v>0</v>
      </c>
      <c r="F148" s="233">
        <f>IF(AND(F118="X",T58&gt;0),18.5,0)</f>
        <v>0</v>
      </c>
      <c r="G148" s="233">
        <f>IF(AND(G118="X",U58&gt;0),18.5,0)</f>
        <v>0</v>
      </c>
      <c r="H148" s="233">
        <f>IF(AND(H118="X",V58&gt;0),18.5,0)</f>
        <v>0</v>
      </c>
      <c r="I148" s="233">
        <f>IF(AND(I118="X",AD58&gt;0),21,0)</f>
        <v>0</v>
      </c>
      <c r="J148" s="239">
        <f>IF(AND(J120="X",$Z$115&gt;0),$J130*$Z$115,0)</f>
        <v>0</v>
      </c>
      <c r="K148" s="242">
        <f>IF(AND(K120="X",$Z$115&gt;0),$J130*$Z$115,0)</f>
        <v>0</v>
      </c>
      <c r="L148" s="242">
        <f>IF(AND(L120="X",$Z$115&gt;0),$J130*$Z$115,0)</f>
        <v>0</v>
      </c>
      <c r="M148" s="242">
        <f>IF(AND(M120="X",$Z$115&gt;0),$J130*$Z$115,0)</f>
        <v>0</v>
      </c>
      <c r="N148" s="242">
        <f>IF(AND(N120="X",$Z$115&gt;0),$J133*$Z$115,0)</f>
        <v>0</v>
      </c>
      <c r="O148" s="242">
        <f>IF(AND(O120="X",$Z$115&gt;0),$J133*$Z$115,0)</f>
        <v>0</v>
      </c>
      <c r="P148" s="242">
        <f>IF(AND(P120="X",$Z$115&gt;0),$J136*$Z$115,0)</f>
        <v>0</v>
      </c>
      <c r="Q148" s="242">
        <f>IF(AND(Q120="X",$Z$115&gt;0),$J136*$Z$115,0)</f>
        <v>0</v>
      </c>
      <c r="R148" s="242">
        <f>IF(AND(R120="X",$Z$115&gt;0),$J139*$Z$115,0)</f>
        <v>0</v>
      </c>
      <c r="S148" s="242">
        <f>IF(AND(S120="X",$Z$115&gt;0),$J139*$Z$115,0)</f>
        <v>0</v>
      </c>
      <c r="T148" s="242">
        <f>IF(AND(T120="X",$Z$115&gt;0),$J142*$Z$115,0)</f>
        <v>0</v>
      </c>
      <c r="U148" s="242">
        <f>IF(AND(U120="X",$Z$115&gt;0),$J142*$Z$115,0)</f>
        <v>0</v>
      </c>
      <c r="V148" s="245">
        <f>IF(AND(V120="X",$Z$115&gt;0),$J142*$Z$115,0)</f>
        <v>0</v>
      </c>
      <c r="W148" s="141">
        <f t="shared" ref="W148:W150" si="52">SUM(J148:V148)</f>
        <v>0</v>
      </c>
      <c r="X148" s="141"/>
      <c r="Y148" s="141"/>
      <c r="Z148" s="31"/>
      <c r="AA148" s="143"/>
    </row>
    <row r="149" spans="3:30" ht="1.5" hidden="1" customHeight="1" thickBot="1">
      <c r="D149" s="234" t="s">
        <v>77</v>
      </c>
      <c r="E149" s="235"/>
      <c r="F149" s="235"/>
      <c r="G149" s="233">
        <f>IF(AND(G120="X",((Z116-AD116)&gt;0)),(23.5*(Z116-AD116)),0)</f>
        <v>0</v>
      </c>
      <c r="H149" s="233">
        <f>IF(AND(H120="X",((Z116-AD116)&gt;0)),(23.5*(Z116-AD116)),0)</f>
        <v>0</v>
      </c>
      <c r="I149" s="233">
        <f>IF(AND(I120="X",((Z116-AD116)&gt;0)),(23.5*(Z116-AD116)),0)</f>
        <v>0</v>
      </c>
      <c r="J149" s="239">
        <f>IF(AND(J120="X",(($Z116-$AD116)&gt;0)),($J131*($Z116-$AD116)),0)</f>
        <v>0</v>
      </c>
      <c r="K149" s="242">
        <f>IF(AND(K120="X",(($Z116-$AD116)&gt;0)),($J131*($Z116-$AD116)),0)</f>
        <v>0</v>
      </c>
      <c r="L149" s="242">
        <f>IF(AND(L120="X",(($Z116-$AD116)&gt;0)),($J131*($Z116-$AD116)),0)</f>
        <v>0</v>
      </c>
      <c r="M149" s="242">
        <f>IF(AND(M120="X",(($Z116-$AD116)&gt;0)),($J131*($Z116-$AD116)),0)</f>
        <v>0</v>
      </c>
      <c r="N149" s="242">
        <f>IF(AND(N120="X",(($Z116-$AD116)&gt;0)),($J134*($Z116-$AD116)),0)</f>
        <v>0</v>
      </c>
      <c r="O149" s="242">
        <f>IF(AND(O120="X",(($Z116-$AD116)&gt;0)),($J134*($Z116-$AD116)),0)</f>
        <v>0</v>
      </c>
      <c r="P149" s="242">
        <f>IF(AND(P120="X",(($Z116-$AD116)&gt;0)),($J137*($Z116-$AD116)),0)</f>
        <v>0</v>
      </c>
      <c r="Q149" s="242">
        <f>IF(AND(Q120="X",(($Z116-$AD116)&gt;0)),($J137*($Z116-$AD116)),0)</f>
        <v>0</v>
      </c>
      <c r="R149" s="242">
        <f>IF(AND(R120="X",(($Z116-$AD116)&gt;0)),($J140*($Z116-$AD116)),0)</f>
        <v>0</v>
      </c>
      <c r="S149" s="242">
        <f>IF(AND(S120="X",(($Z116-$AD116)&gt;0)),($J140*($Z116-$AD116)),0)</f>
        <v>0</v>
      </c>
      <c r="T149" s="242">
        <f>IF(AND(T120="X",(($Z116-$AD116)&gt;0)),($J143*($Z116-$AD116)),0)</f>
        <v>0</v>
      </c>
      <c r="U149" s="242">
        <f>IF(AND(U120="X",(($Z116-$AD116)&gt;0)),($J143*($Z116-$AD116)),0)</f>
        <v>0</v>
      </c>
      <c r="V149" s="245">
        <f>IF(AND(V120="X",(($Z116-$AD116)&gt;0)),($J143*($Z116-$AD116)),0)</f>
        <v>0</v>
      </c>
      <c r="W149" s="141">
        <f t="shared" si="52"/>
        <v>0</v>
      </c>
      <c r="X149" s="141"/>
      <c r="Y149" s="141"/>
      <c r="Z149" s="31"/>
      <c r="AA149" s="143"/>
    </row>
    <row r="150" spans="3:30" ht="1.5" hidden="1" customHeight="1" thickBot="1">
      <c r="D150" s="236" t="s">
        <v>92</v>
      </c>
      <c r="E150" s="235"/>
      <c r="F150" s="235"/>
      <c r="G150" s="235"/>
      <c r="H150" s="237"/>
      <c r="I150" s="233"/>
      <c r="J150" s="239">
        <f>IF(AND(J120="X",$Z$117&gt;0),$J132*$Z$117,0)</f>
        <v>0</v>
      </c>
      <c r="K150" s="242">
        <f>IF(AND(K120="X",$Z$117&gt;0),$J132*$Z$117,0)</f>
        <v>0</v>
      </c>
      <c r="L150" s="242">
        <f>IF(AND(L120="X",$Z$117&gt;0),$J132*$Z$117,0)</f>
        <v>0</v>
      </c>
      <c r="M150" s="242">
        <f>IF(AND(M120="X",$Z$117&gt;0),$J132*$Z$117,0)</f>
        <v>0</v>
      </c>
      <c r="N150" s="242">
        <f>IF(AND(N120="X",$Z$117&gt;0),$J135*$Z$117,0)</f>
        <v>0</v>
      </c>
      <c r="O150" s="242">
        <f>IF(AND(O120="X",$Z$117&gt;0),$J135*$Z$117,0)</f>
        <v>0</v>
      </c>
      <c r="P150" s="242">
        <f>IF(AND(P120="X",$Z$117&gt;0),$J138*$Z$117,0)</f>
        <v>0</v>
      </c>
      <c r="Q150" s="242">
        <f>IF(AND(Q120="X",$Z$117&gt;0),$J138*$Z$117,0)</f>
        <v>0</v>
      </c>
      <c r="R150" s="242">
        <f>IF(AND(R120="X",$Z$117&gt;0),$J141*$Z$117,0)</f>
        <v>0</v>
      </c>
      <c r="S150" s="242">
        <f>IF(AND(S120="X",$Z$117&gt;0),$J141*$Z$117,0)</f>
        <v>0</v>
      </c>
      <c r="T150" s="242">
        <f>IF(AND(T120="X",$Z$117&gt;0),$J144*$Z$117,0)</f>
        <v>0</v>
      </c>
      <c r="U150" s="242">
        <f>IF(AND(U120="X",$Z$117&gt;0),$J144*$Z$117,0)</f>
        <v>0</v>
      </c>
      <c r="V150" s="245">
        <f>IF(AND(V120="X",$Z$117&gt;0),$J144*$Z$117,0)</f>
        <v>0</v>
      </c>
      <c r="W150" s="141">
        <f t="shared" si="52"/>
        <v>0</v>
      </c>
      <c r="X150" s="141"/>
      <c r="Y150" s="141"/>
      <c r="Z150" s="31"/>
      <c r="AA150" s="143"/>
    </row>
    <row r="151" spans="3:30">
      <c r="R151" s="246"/>
      <c r="S151" s="69"/>
    </row>
    <row r="153" spans="3:30">
      <c r="T153" s="69"/>
    </row>
  </sheetData>
  <sheetProtection algorithmName="SHA-512" hashValue="H1EjF7edV4flyCb1ZADM50FDJeb1wCw6Ewi51dyadOWi9jAGJPayg0LzJNIqf4JFSY5jDDdT0lGqG/XFsXojHQ==" saltValue="Vnhjtjk8wjRZ3ex9/zVtFw==" spinCount="100000" sheet="1" selectLockedCells="1" autoFilter="0"/>
  <mergeCells count="120">
    <mergeCell ref="E96:F96"/>
    <mergeCell ref="E104:F104"/>
    <mergeCell ref="H104:W104"/>
    <mergeCell ref="E84:K84"/>
    <mergeCell ref="E85:K85"/>
    <mergeCell ref="E86:K86"/>
    <mergeCell ref="E87:K87"/>
    <mergeCell ref="E88:K88"/>
    <mergeCell ref="E89:K89"/>
    <mergeCell ref="E90:K90"/>
    <mergeCell ref="E91:K91"/>
    <mergeCell ref="E64:K64"/>
    <mergeCell ref="E75:K75"/>
    <mergeCell ref="E76:K76"/>
    <mergeCell ref="E77:K77"/>
    <mergeCell ref="E78:K78"/>
    <mergeCell ref="E79:K79"/>
    <mergeCell ref="E80:K80"/>
    <mergeCell ref="E81:K81"/>
    <mergeCell ref="E82:K82"/>
    <mergeCell ref="E66:K66"/>
    <mergeCell ref="E67:K67"/>
    <mergeCell ref="E68:K68"/>
    <mergeCell ref="E69:K69"/>
    <mergeCell ref="E70:K70"/>
    <mergeCell ref="E71:K71"/>
    <mergeCell ref="E72:K72"/>
    <mergeCell ref="E73:K73"/>
    <mergeCell ref="E74:K74"/>
    <mergeCell ref="E58:K58"/>
    <mergeCell ref="E59:K59"/>
    <mergeCell ref="E60:K60"/>
    <mergeCell ref="E61:K61"/>
    <mergeCell ref="E62:K62"/>
    <mergeCell ref="E63:K63"/>
    <mergeCell ref="E65:K65"/>
    <mergeCell ref="D142:E144"/>
    <mergeCell ref="F142:I142"/>
    <mergeCell ref="J142:L142"/>
    <mergeCell ref="F143:I143"/>
    <mergeCell ref="J143:L143"/>
    <mergeCell ref="F144:I144"/>
    <mergeCell ref="J144:L144"/>
    <mergeCell ref="D139:E141"/>
    <mergeCell ref="F139:I139"/>
    <mergeCell ref="J139:L139"/>
    <mergeCell ref="F140:I140"/>
    <mergeCell ref="J140:L140"/>
    <mergeCell ref="F141:I141"/>
    <mergeCell ref="J141:L141"/>
    <mergeCell ref="D136:E138"/>
    <mergeCell ref="F136:I136"/>
    <mergeCell ref="E83:K83"/>
    <mergeCell ref="J136:L136"/>
    <mergeCell ref="F137:I137"/>
    <mergeCell ref="J137:L137"/>
    <mergeCell ref="F138:I138"/>
    <mergeCell ref="J138:L138"/>
    <mergeCell ref="D133:E135"/>
    <mergeCell ref="F133:I133"/>
    <mergeCell ref="J133:L133"/>
    <mergeCell ref="F134:I134"/>
    <mergeCell ref="J134:L134"/>
    <mergeCell ref="F135:I135"/>
    <mergeCell ref="J135:L135"/>
    <mergeCell ref="D129:E129"/>
    <mergeCell ref="F129:I129"/>
    <mergeCell ref="J129:L129"/>
    <mergeCell ref="D130:E132"/>
    <mergeCell ref="F130:I130"/>
    <mergeCell ref="J130:L130"/>
    <mergeCell ref="F131:I131"/>
    <mergeCell ref="J131:L131"/>
    <mergeCell ref="F132:I132"/>
    <mergeCell ref="J132:L132"/>
    <mergeCell ref="B56:AB56"/>
    <mergeCell ref="B92:AB92"/>
    <mergeCell ref="E98:F98"/>
    <mergeCell ref="E99:F99"/>
    <mergeCell ref="E100:F100"/>
    <mergeCell ref="T120:T121"/>
    <mergeCell ref="U120:U121"/>
    <mergeCell ref="V120:V121"/>
    <mergeCell ref="E102:F102"/>
    <mergeCell ref="E103:F103"/>
    <mergeCell ref="E106:F106"/>
    <mergeCell ref="K120:K121"/>
    <mergeCell ref="L120:L121"/>
    <mergeCell ref="Q120:Q121"/>
    <mergeCell ref="R120:R121"/>
    <mergeCell ref="S120:S121"/>
    <mergeCell ref="E94:F94"/>
    <mergeCell ref="E110:F110"/>
    <mergeCell ref="H110:W110"/>
    <mergeCell ref="E95:F95"/>
    <mergeCell ref="E97:F97"/>
    <mergeCell ref="H106:W106"/>
    <mergeCell ref="H102:X102"/>
    <mergeCell ref="E57:K57"/>
    <mergeCell ref="B2:C2"/>
    <mergeCell ref="B6:D6"/>
    <mergeCell ref="B7:C7"/>
    <mergeCell ref="B8:C8"/>
    <mergeCell ref="B9:C9"/>
    <mergeCell ref="B16:AB16"/>
    <mergeCell ref="F11:L13"/>
    <mergeCell ref="B10:C10"/>
    <mergeCell ref="B14:D14"/>
    <mergeCell ref="B5:C5"/>
    <mergeCell ref="AA10:AD10"/>
    <mergeCell ref="C121:H121"/>
    <mergeCell ref="B115:W115"/>
    <mergeCell ref="B117:W117"/>
    <mergeCell ref="M120:M121"/>
    <mergeCell ref="N120:N121"/>
    <mergeCell ref="O120:O121"/>
    <mergeCell ref="P120:P121"/>
    <mergeCell ref="B116:W116"/>
    <mergeCell ref="B118:W118"/>
    <mergeCell ref="J120:J121"/>
  </mergeCells>
  <conditionalFormatting sqref="E13:E14">
    <cfRule type="notContainsBlanks" dxfId="1" priority="9">
      <formula>LEN(TRIM(E13))&gt;0</formula>
    </cfRule>
  </conditionalFormatting>
  <conditionalFormatting sqref="B102:H102 AA102">
    <cfRule type="expression" dxfId="0" priority="10">
      <formula>#REF!=TRUE</formula>
    </cfRule>
  </conditionalFormatting>
  <hyperlinks>
    <hyperlink ref="AA9" r:id="rId1" xr:uid="{00000000-0004-0000-0000-000000000000}"/>
  </hyperlinks>
  <printOptions horizontalCentered="1"/>
  <pageMargins left="0.11811023622047245" right="0.11811023622047245" top="0.23622047244094491" bottom="0.51181102362204722" header="0.31496062992125984" footer="0.31496062992125984"/>
  <pageSetup scale="43" fitToHeight="0" orientation="landscape" r:id="rId2"/>
  <headerFooter>
    <oddFooter>&amp;L&amp;"-,Bold"CONFIDENTIEL GROUPE TECNICA CANADA / &amp;F&amp;C&amp;"Calibri,Bold"&amp;P&amp;R&amp;"Calibri,Bold"&amp;A</oddFooter>
  </headerFooter>
  <rowBreaks count="2" manualBreakCount="2">
    <brk id="55" max="26" man="1"/>
    <brk id="91" max="2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 DEAL</vt:lpstr>
      <vt:lpstr>'PRO DEAL'!Print_Area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 Paquette</dc:creator>
  <cp:lastModifiedBy>Customer Service3</cp:lastModifiedBy>
  <cp:lastPrinted>2017-06-20T20:43:06Z</cp:lastPrinted>
  <dcterms:created xsi:type="dcterms:W3CDTF">2015-06-16T17:44:47Z</dcterms:created>
  <dcterms:modified xsi:type="dcterms:W3CDTF">2018-09-13T14:19:52Z</dcterms:modified>
</cp:coreProperties>
</file>