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P:\Sales &amp; Marketing\Price List\BLIZZARD_TECNICA\2018-2019\"/>
    </mc:Choice>
  </mc:AlternateContent>
  <xr:revisionPtr revIDLastSave="0" documentId="13_ncr:1_{4B6EDCAA-8856-4895-AB68-3B9C73B61344}" xr6:coauthVersionLast="37" xr6:coauthVersionMax="37" xr10:uidLastSave="{00000000-0000-0000-0000-000000000000}"/>
  <bookViews>
    <workbookView xWindow="0" yWindow="0" windowWidth="28800" windowHeight="12150" xr2:uid="{00000000-000D-0000-FFFF-FFFF00000000}"/>
  </bookViews>
  <sheets>
    <sheet name="PRO DEAL" sheetId="2" r:id="rId1"/>
  </sheets>
  <externalReferences>
    <externalReference r:id="rId2"/>
    <externalReference r:id="rId3"/>
  </externalReferences>
  <definedNames>
    <definedName name="AccountNo" hidden="1">[1]Calculation!$K$7</definedName>
    <definedName name="ActualDisc1" hidden="1">#REF!</definedName>
    <definedName name="ActualDisc2" hidden="1">#REF!</definedName>
    <definedName name="ActualDisc3" hidden="1">#REF!</definedName>
    <definedName name="ActualDisc4" hidden="1">#REF!</definedName>
    <definedName name="Address" hidden="1">[1]Calculation!$K$9</definedName>
    <definedName name="ADisc4" hidden="1">#REF!</definedName>
    <definedName name="BuyGroup" hidden="1">[1]Calculation!$K$11</definedName>
    <definedName name="bv" hidden="1">#REF!</definedName>
    <definedName name="CityProv" hidden="1">[1]Calculation!$K$10</definedName>
    <definedName name="CUSTOMER_NAME">'[2]Master magasin'!#REF!</definedName>
    <definedName name="Dealer" hidden="1">#REF!</definedName>
    <definedName name="DealerName" hidden="1">[1]Calculation!$K$6</definedName>
    <definedName name="DealerType" localSheetId="0" hidden="1">#REF!</definedName>
    <definedName name="DealerType" hidden="1">#REF!</definedName>
    <definedName name="DFA" hidden="1">#REF!</definedName>
    <definedName name="DiAc1" hidden="1">#REF!</definedName>
    <definedName name="DiAc2" hidden="1">#REF!</definedName>
    <definedName name="DiAc3" hidden="1">#REF!</definedName>
    <definedName name="DiAc4" hidden="1">#REF!</definedName>
    <definedName name="DiscAct" hidden="1">#REF!</definedName>
    <definedName name="DiscAct33" hidden="1">#REF!</definedName>
    <definedName name="DiscActt" hidden="1">#REF!</definedName>
    <definedName name="DiscActt2" hidden="1">#REF!</definedName>
    <definedName name="DiscActual1" localSheetId="0" hidden="1">#REF!</definedName>
    <definedName name="DiscActual1" hidden="1">#REF!</definedName>
    <definedName name="DiscActual2" localSheetId="0" hidden="1">#REF!</definedName>
    <definedName name="DiscActual2" hidden="1">#REF!</definedName>
    <definedName name="DiscActual3" localSheetId="0" hidden="1">#REF!</definedName>
    <definedName name="DiscActual3" hidden="1">#REF!</definedName>
    <definedName name="DiscActual4" localSheetId="0" hidden="1">#REF!</definedName>
    <definedName name="DiscActual4" hidden="1">#REF!</definedName>
    <definedName name="DiscOver1" hidden="1">[1]Calculation!$B$11</definedName>
    <definedName name="DiscOver2" hidden="1">[1]Calculation!$C$11</definedName>
    <definedName name="DiscOver3" hidden="1">[1]Calculation!$E$11</definedName>
    <definedName name="DiscOver4" hidden="1">[1]Calculation!$F$11</definedName>
    <definedName name="_xlnm.Print_Area" localSheetId="0">'PRO DEAL'!$A$1:$AD$162</definedName>
    <definedName name="SalesRep" hidden="1">[1]Calculation!$K$4</definedName>
    <definedName name="ShipDateF1" hidden="1">[1]BonDeCommande!$E$11</definedName>
    <definedName name="ShipDateF2" hidden="1">[1]BonDeCommande!$E$12</definedName>
    <definedName name="ShipDateF3" hidden="1">[1]BonDeCommande!$E$13</definedName>
    <definedName name="ShipTo" hidden="1">[1]Calculation!$K$8</definedName>
    <definedName name="TD" hidden="1">#REF!</definedName>
    <definedName name="Terms1Over" hidden="1">[1]Calculation!$C$17</definedName>
    <definedName name="Terms2Over" hidden="1">[1]Calculation!$C$18</definedName>
    <definedName name="Terms3Over" hidden="1">[1]Calculation!$C$19</definedName>
    <definedName name="TypeDD" hidden="1">#REF!</definedName>
    <definedName name="TypeDealer" hidden="1">#REF!</definedName>
    <definedName name="vb" localSheetId="0" hidden="1">#REF!</definedName>
    <definedName name="vb" hidden="1">#REF!</definedName>
    <definedName name="vbbbb" hidden="1">#REF!</definedName>
    <definedName name="vnb" hidden="1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64" i="2" l="1"/>
  <c r="AA128" i="2"/>
  <c r="AA127" i="2"/>
  <c r="AA126" i="2"/>
  <c r="AA125" i="2"/>
  <c r="AA124" i="2"/>
  <c r="AA123" i="2"/>
  <c r="AA122" i="2"/>
  <c r="AA121" i="2"/>
  <c r="AA120" i="2"/>
  <c r="AA119" i="2"/>
  <c r="AA118" i="2"/>
  <c r="AA117" i="2"/>
  <c r="AA116" i="2"/>
  <c r="AA115" i="2"/>
  <c r="AA114" i="2"/>
  <c r="AA113" i="2"/>
  <c r="AA112" i="2"/>
  <c r="AA111" i="2"/>
  <c r="AA110" i="2"/>
  <c r="AA107" i="2"/>
  <c r="AA106" i="2"/>
  <c r="AA105" i="2"/>
  <c r="AA104" i="2"/>
  <c r="AA102" i="2"/>
  <c r="AA101" i="2"/>
  <c r="AA100" i="2"/>
  <c r="AA98" i="2"/>
  <c r="AA97" i="2"/>
  <c r="AA96" i="2"/>
  <c r="AA95" i="2"/>
  <c r="AA93" i="2"/>
  <c r="AA92" i="2"/>
  <c r="AA91" i="2"/>
  <c r="AA89" i="2"/>
  <c r="AA88" i="2"/>
  <c r="AA87" i="2"/>
  <c r="AA86" i="2"/>
  <c r="AA85" i="2"/>
  <c r="AA83" i="2"/>
  <c r="AA82" i="2"/>
  <c r="AA81" i="2"/>
  <c r="AA80" i="2"/>
  <c r="AA79" i="2"/>
  <c r="AA77" i="2"/>
  <c r="AA76" i="2"/>
  <c r="AA75" i="2"/>
  <c r="AA74" i="2"/>
  <c r="AA73" i="2"/>
  <c r="AA71" i="2"/>
  <c r="AA70" i="2"/>
  <c r="AA69" i="2"/>
  <c r="AA68" i="2"/>
  <c r="AA67" i="2"/>
  <c r="AA64" i="2"/>
  <c r="AA63" i="2"/>
  <c r="AA62" i="2"/>
  <c r="AA61" i="2"/>
  <c r="AA60" i="2"/>
  <c r="AA58" i="2"/>
  <c r="AA57" i="2"/>
  <c r="AA56" i="2"/>
  <c r="AA55" i="2"/>
  <c r="AA53" i="2"/>
  <c r="AA52" i="2"/>
  <c r="AA51" i="2"/>
  <c r="AA50" i="2"/>
  <c r="AA49" i="2"/>
  <c r="AA47" i="2"/>
  <c r="AA46" i="2"/>
  <c r="AA45" i="2"/>
  <c r="AA44" i="2"/>
  <c r="AA43" i="2"/>
  <c r="AA42" i="2"/>
  <c r="AA41" i="2"/>
  <c r="AA39" i="2"/>
  <c r="AA38" i="2"/>
  <c r="AA37" i="2"/>
  <c r="AA36" i="2"/>
  <c r="AA34" i="2"/>
  <c r="AA33" i="2"/>
  <c r="AA32" i="2"/>
  <c r="AA31" i="2"/>
  <c r="AA30" i="2"/>
  <c r="AA29" i="2"/>
  <c r="AA28" i="2"/>
  <c r="AA27" i="2"/>
  <c r="AA25" i="2"/>
  <c r="AA24" i="2"/>
  <c r="AA23" i="2"/>
  <c r="AA22" i="2"/>
  <c r="AA21" i="2"/>
  <c r="AA20" i="2"/>
  <c r="AA19" i="2"/>
  <c r="AA18" i="2"/>
  <c r="AA130" i="2" l="1"/>
  <c r="AC113" i="2"/>
  <c r="AC101" i="2" l="1"/>
  <c r="AC97" i="2"/>
  <c r="AC68" i="2"/>
  <c r="AC67" i="2"/>
  <c r="AC50" i="2"/>
  <c r="AC39" i="2"/>
  <c r="AC38" i="2"/>
  <c r="AC37" i="2"/>
  <c r="AC36" i="2"/>
  <c r="AC70" i="2" l="1"/>
  <c r="AC98" i="2"/>
  <c r="AC96" i="2"/>
  <c r="AC125" i="2"/>
  <c r="AC110" i="2" l="1"/>
  <c r="AC32" i="2"/>
  <c r="AC30" i="2"/>
  <c r="AC23" i="2"/>
  <c r="AC52" i="2" l="1"/>
  <c r="AC21" i="2"/>
  <c r="AC51" i="2" l="1"/>
  <c r="AC60" i="2"/>
  <c r="AC62" i="2"/>
  <c r="AC61" i="2"/>
  <c r="AC49" i="2"/>
  <c r="AC53" i="2"/>
  <c r="AC128" i="2" l="1"/>
  <c r="AC127" i="2"/>
  <c r="AC126" i="2"/>
  <c r="AC124" i="2"/>
  <c r="AC123" i="2"/>
  <c r="AC122" i="2"/>
  <c r="AC118" i="2" l="1"/>
  <c r="AC120" i="2"/>
  <c r="AC121" i="2"/>
  <c r="AC63" i="2"/>
  <c r="AC64" i="2"/>
  <c r="E165" i="2"/>
  <c r="F165" i="2"/>
  <c r="AC69" i="2"/>
  <c r="AC25" i="2"/>
  <c r="AA131" i="2" l="1"/>
  <c r="AA129" i="2"/>
  <c r="AC104" i="2"/>
  <c r="AC41" i="2"/>
  <c r="AC102" i="2"/>
  <c r="AC85" i="2"/>
  <c r="AC100" i="2"/>
  <c r="AC93" i="2"/>
  <c r="AC77" i="2"/>
  <c r="AC43" i="2"/>
  <c r="AC88" i="2"/>
  <c r="AC107" i="2"/>
  <c r="AC22" i="2"/>
  <c r="AC33" i="2"/>
  <c r="AC20" i="2"/>
  <c r="AC31" i="2"/>
  <c r="AC86" i="2"/>
  <c r="AC24" i="2"/>
  <c r="AC56" i="2"/>
  <c r="AC87" i="2"/>
  <c r="AC29" i="2"/>
  <c r="AC58" i="2"/>
  <c r="AC27" i="2"/>
  <c r="AC55" i="2"/>
  <c r="AC105" i="2"/>
  <c r="AC79" i="2"/>
  <c r="AC76" i="2"/>
  <c r="AC18" i="2"/>
  <c r="AC34" i="2"/>
  <c r="AC116" i="2"/>
  <c r="AC44" i="2"/>
  <c r="AC46" i="2"/>
  <c r="AC112" i="2"/>
  <c r="AC106" i="2"/>
  <c r="AC95" i="2"/>
  <c r="AC19" i="2"/>
  <c r="AC42" i="2"/>
  <c r="AC114" i="2"/>
  <c r="AC28" i="2"/>
  <c r="AC119" i="2"/>
  <c r="AC117" i="2"/>
  <c r="AC92" i="2"/>
  <c r="AC45" i="2"/>
  <c r="AC47" i="2"/>
  <c r="AC81" i="2"/>
  <c r="AC89" i="2"/>
  <c r="AC91" i="2"/>
  <c r="AC111" i="2"/>
  <c r="AC115" i="2"/>
  <c r="AC83" i="2"/>
  <c r="AC82" i="2"/>
  <c r="AC80" i="2"/>
  <c r="AC75" i="2"/>
  <c r="AC74" i="2"/>
  <c r="AC73" i="2"/>
  <c r="AC71" i="2"/>
  <c r="AC57" i="2"/>
  <c r="T166" i="2" l="1"/>
  <c r="S166" i="2"/>
  <c r="O166" i="2"/>
  <c r="M166" i="2"/>
  <c r="U166" i="2"/>
  <c r="P166" i="2"/>
  <c r="J166" i="2"/>
  <c r="V166" i="2"/>
  <c r="Q166" i="2"/>
  <c r="K166" i="2"/>
  <c r="R166" i="2"/>
  <c r="N166" i="2"/>
  <c r="L166" i="2"/>
  <c r="J165" i="2"/>
  <c r="U165" i="2"/>
  <c r="L165" i="2"/>
  <c r="V165" i="2"/>
  <c r="S165" i="2"/>
  <c r="Q165" i="2"/>
  <c r="O165" i="2"/>
  <c r="M165" i="2"/>
  <c r="T165" i="2"/>
  <c r="R165" i="2"/>
  <c r="P165" i="2"/>
  <c r="N165" i="2"/>
  <c r="K165" i="2"/>
  <c r="T167" i="2"/>
  <c r="R167" i="2"/>
  <c r="N167" i="2"/>
  <c r="J167" i="2"/>
  <c r="U167" i="2"/>
  <c r="S167" i="2"/>
  <c r="O167" i="2"/>
  <c r="K167" i="2"/>
  <c r="V167" i="2"/>
  <c r="P167" i="2"/>
  <c r="L167" i="2"/>
  <c r="Q167" i="2"/>
  <c r="M167" i="2"/>
  <c r="AA132" i="2"/>
  <c r="AC131" i="2"/>
  <c r="AC130" i="2"/>
  <c r="AC129" i="2"/>
  <c r="W166" i="2" l="1"/>
  <c r="W165" i="2"/>
  <c r="W167" i="2"/>
  <c r="AC132" i="2"/>
  <c r="AC133" i="2" l="1"/>
  <c r="AC134" i="2" s="1"/>
  <c r="AC135" i="2" s="1"/>
</calcChain>
</file>

<file path=xl/sharedStrings.xml><?xml version="1.0" encoding="utf-8"?>
<sst xmlns="http://schemas.openxmlformats.org/spreadsheetml/2006/main" count="670" uniqueCount="404">
  <si>
    <t>orders@tecnicagroup.ca</t>
  </si>
  <si>
    <t>SKU</t>
  </si>
  <si>
    <t>154</t>
  </si>
  <si>
    <t>156</t>
  </si>
  <si>
    <t>160</t>
  </si>
  <si>
    <t>165</t>
  </si>
  <si>
    <t>166</t>
  </si>
  <si>
    <t>167</t>
  </si>
  <si>
    <t>170</t>
  </si>
  <si>
    <t>172</t>
  </si>
  <si>
    <t>175</t>
  </si>
  <si>
    <t>178</t>
  </si>
  <si>
    <t>QTY</t>
  </si>
  <si>
    <t>$$$ TOTAL</t>
  </si>
  <si>
    <t>153</t>
  </si>
  <si>
    <t>174</t>
  </si>
  <si>
    <t>181</t>
  </si>
  <si>
    <t>150</t>
  </si>
  <si>
    <t>163</t>
  </si>
  <si>
    <t>171</t>
  </si>
  <si>
    <t>173</t>
  </si>
  <si>
    <t>180</t>
  </si>
  <si>
    <t>185</t>
  </si>
  <si>
    <t>186</t>
  </si>
  <si>
    <t>187</t>
  </si>
  <si>
    <t>192</t>
  </si>
  <si>
    <t>COCHISE</t>
  </si>
  <si>
    <t>BONAFIDE</t>
  </si>
  <si>
    <t>157</t>
  </si>
  <si>
    <t>164</t>
  </si>
  <si>
    <t>ZERO G 108</t>
  </si>
  <si>
    <t>ZERO G 095</t>
  </si>
  <si>
    <t>ZERO G 085</t>
  </si>
  <si>
    <t>ZERO G 085W</t>
  </si>
  <si>
    <t>SPUR</t>
  </si>
  <si>
    <t>151</t>
  </si>
  <si>
    <t>152</t>
  </si>
  <si>
    <t>159</t>
  </si>
  <si>
    <t>BINDINGS</t>
  </si>
  <si>
    <t>OS</t>
  </si>
  <si>
    <t>Code TGC</t>
  </si>
  <si>
    <t>220</t>
  </si>
  <si>
    <t>225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</si>
  <si>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</si>
  <si>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</si>
  <si>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</si>
  <si>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</si>
  <si>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</si>
  <si>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</si>
  <si>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</si>
  <si>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</si>
  <si>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</si>
  <si>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</si>
  <si>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</si>
  <si>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</si>
  <si>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</si>
  <si>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</si>
  <si>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</si>
  <si>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305</t>
  </si>
  <si>
    <t>310</t>
  </si>
  <si>
    <t xml:space="preserve">COCHISE </t>
  </si>
  <si>
    <t>BOOTS / BOTTES</t>
  </si>
  <si>
    <t>SKIS</t>
  </si>
  <si>
    <t>NL</t>
  </si>
  <si>
    <t>NB</t>
  </si>
  <si>
    <t>NS</t>
  </si>
  <si>
    <t>PE</t>
  </si>
  <si>
    <t>QC</t>
  </si>
  <si>
    <t>ON</t>
  </si>
  <si>
    <t>MB</t>
  </si>
  <si>
    <t>SK</t>
  </si>
  <si>
    <t>AB</t>
  </si>
  <si>
    <t>BC</t>
  </si>
  <si>
    <t>NT</t>
  </si>
  <si>
    <t>NU</t>
  </si>
  <si>
    <t>Taxes</t>
  </si>
  <si>
    <t>PROVINCE DE LIVRAISON / DELIVERY PROVINCE:</t>
  </si>
  <si>
    <t>TOTAL</t>
  </si>
  <si>
    <t>Nom/Name :</t>
  </si>
  <si>
    <t>Email:</t>
  </si>
  <si>
    <t xml:space="preserve">Phone number: </t>
  </si>
  <si>
    <t>À être livré chez le détaillant ci-dessous/To be delivered to the dealer below:</t>
  </si>
  <si>
    <t>Détaillant/Dealer:</t>
  </si>
  <si>
    <t>Adresse/Address:</t>
  </si>
  <si>
    <t>Ville, Prov/City, Prov:</t>
  </si>
  <si>
    <t>Code Postal/Postal Code :</t>
  </si>
  <si>
    <t xml:space="preserve">Modalités:    </t>
  </si>
  <si>
    <t>Terms &amp; Conditions:</t>
  </si>
  <si>
    <t>Please send form to</t>
  </si>
  <si>
    <t>514-745-2002</t>
  </si>
  <si>
    <t>= NON-DISPONIBLE/ NOT AVAILABLE</t>
  </si>
  <si>
    <t>*** S.V.P Mettre un "X" dans votre province./Please mark your province with an X.</t>
  </si>
  <si>
    <t>Shipping boot</t>
  </si>
  <si>
    <t>Shipping ski</t>
  </si>
  <si>
    <t xml:space="preserve">The selected products will be sent directly to an authorized Blizzard-Tecnica dealer. The dealer reserves the rights to charge additional fees for binding installation if required. </t>
  </si>
  <si>
    <t>3115TI05</t>
  </si>
  <si>
    <t>3115TI06</t>
  </si>
  <si>
    <t>SKIN ZERO G 85 L (178-185)</t>
  </si>
  <si>
    <t>SKIN ZERO G 85 S (157-171)</t>
  </si>
  <si>
    <t>SKIN ZERO G 95 L (178-185)</t>
  </si>
  <si>
    <t>SKIN ZERO G 95 S (164-171)</t>
  </si>
  <si>
    <t>SKIN UP TILL 125MM</t>
  </si>
  <si>
    <t xml:space="preserve"> </t>
  </si>
  <si>
    <t xml:space="preserve">
TO ORDER ONLINE / POUR COMMANDER EN LIGNE WWW.TECNICAGROUP.CA </t>
  </si>
  <si>
    <t>Veuillez svp consulter notre site internet pour vérifier le statut actuel de notre inventaire au besoin.</t>
  </si>
  <si>
    <t>Please order online to check our latest updated inventory</t>
  </si>
  <si>
    <t>PRO DEAL Card #</t>
  </si>
  <si>
    <t>COCHISE 130  DYN</t>
  </si>
  <si>
    <t>COCHISE 120  DYN</t>
  </si>
  <si>
    <t>COCHISE 105W</t>
  </si>
  <si>
    <t xml:space="preserve">COCHISE 95 W </t>
  </si>
  <si>
    <t xml:space="preserve">COCHISE 85 W </t>
  </si>
  <si>
    <t xml:space="preserve">COCHISE 110 </t>
  </si>
  <si>
    <t xml:space="preserve">COCHISE 100 </t>
  </si>
  <si>
    <t>148</t>
  </si>
  <si>
    <t>BLIZZARD QUATTRO RX</t>
  </si>
  <si>
    <t>162</t>
  </si>
  <si>
    <t>BLIZZARD QUATTRO RS</t>
  </si>
  <si>
    <t>168</t>
  </si>
  <si>
    <t>144</t>
  </si>
  <si>
    <t xml:space="preserve">40162301       </t>
  </si>
  <si>
    <t>8A6145 00 001</t>
  </si>
  <si>
    <t xml:space="preserve">40162303      </t>
  </si>
  <si>
    <t>8A6147 00 001</t>
  </si>
  <si>
    <t xml:space="preserve">40162305       </t>
  </si>
  <si>
    <t>8A6149 00 001</t>
  </si>
  <si>
    <t xml:space="preserve">40162307    </t>
  </si>
  <si>
    <t>8A6151 00 001</t>
  </si>
  <si>
    <t>ZERO G</t>
  </si>
  <si>
    <t>40396100 051</t>
  </si>
  <si>
    <t>CAS FIT KIT</t>
  </si>
  <si>
    <t>40390D00 849</t>
  </si>
  <si>
    <t>3116S005</t>
  </si>
  <si>
    <t>40390E00 100</t>
  </si>
  <si>
    <t>3116S007</t>
  </si>
  <si>
    <t>DIN 4-13</t>
  </si>
  <si>
    <t>DIN 3-11</t>
  </si>
  <si>
    <t>DIN 5-10</t>
  </si>
  <si>
    <t>DIN 6-13</t>
  </si>
  <si>
    <t>MACH1 LV</t>
  </si>
  <si>
    <t xml:space="preserve"> MACH1 MV</t>
  </si>
  <si>
    <t>PARTS</t>
  </si>
  <si>
    <t>MACH1 PRO W LV</t>
  </si>
  <si>
    <t>COCHISE / ZERO G LOW TECH ALPINE SOLES (DIN)</t>
  </si>
  <si>
    <t>COCHISE / ZERO G LOW TECH TOURING SOLES (TECH)</t>
  </si>
  <si>
    <t>40390A00 100</t>
  </si>
  <si>
    <t>MACH1 / COCHISE CANTING KIT 1°</t>
  </si>
  <si>
    <t>40390C00 100</t>
  </si>
  <si>
    <t>MACH1 / COCHISE CANTING KIT 0.5°</t>
  </si>
  <si>
    <t>BLIZZARD QUATTRO 8.4 TI</t>
  </si>
  <si>
    <t>BLIZZARD QUATTRO 8.0 TI</t>
  </si>
  <si>
    <t>BLIZZARD QUATTRO 8.0 CA</t>
  </si>
  <si>
    <t>RACE CARVERS</t>
  </si>
  <si>
    <t>FRONT SIDE</t>
  </si>
  <si>
    <t>FRONT SIDE WOMEN</t>
  </si>
  <si>
    <t>FREERIDE TRADITIONAL</t>
  </si>
  <si>
    <t>TOURING</t>
  </si>
  <si>
    <t>FREERIDE PROGRESSIVE</t>
  </si>
  <si>
    <t>FREERIDE PROGRESSIVE WOMEN</t>
  </si>
  <si>
    <t>FREERIDE TRADITIONAL WOMEN</t>
  </si>
  <si>
    <t>BODACIOUS</t>
  </si>
  <si>
    <t>BRAHMA</t>
  </si>
  <si>
    <t>8A7134 00 001</t>
  </si>
  <si>
    <t>40172123</t>
  </si>
  <si>
    <t>BLACK PEARL 98</t>
  </si>
  <si>
    <t>8A7136 00 001</t>
  </si>
  <si>
    <t>40172125</t>
  </si>
  <si>
    <t>BLACK PEARL 88</t>
  </si>
  <si>
    <t>8A7138 00 001</t>
  </si>
  <si>
    <t>40172127</t>
  </si>
  <si>
    <t>BLACK PEARL 78</t>
  </si>
  <si>
    <t>40172113</t>
  </si>
  <si>
    <t>RUSTLER 11</t>
  </si>
  <si>
    <t>RUSTLER 10</t>
  </si>
  <si>
    <t>40172119</t>
  </si>
  <si>
    <t>SHEEVA 11</t>
  </si>
  <si>
    <t>SHEEVA 10</t>
  </si>
  <si>
    <t xml:space="preserve">                                                                                            BINDINGS &amp; BAGS / FIXATIONS ET SACS        
             Bindings can be ordered on a 1 to 1 ratio with flat skis ONLY / Une fixation ne peut être achetée que pour aller avec un ski flat SEULEMENT</t>
  </si>
  <si>
    <t>196</t>
  </si>
  <si>
    <t>188</t>
  </si>
  <si>
    <t xml:space="preserve">Le matériel choisi sera envoyé directement chez un détaillant Blizzard-Tecnica.  Le détaillant se réserve le droit de facturer des coûts pour l'installation de fixations. </t>
  </si>
  <si>
    <t>TOTAL BEFORE SHIPPING AND TAXES / TOTAL AVANT TRANSPORT ET TAXES</t>
  </si>
  <si>
    <t>Shipping accessories</t>
  </si>
  <si>
    <t>TOTAL BOOTS</t>
  </si>
  <si>
    <t>O/S</t>
  </si>
  <si>
    <t>DIN 6-16</t>
  </si>
  <si>
    <t>TOTAL SKIS &amp; BINDINGS</t>
  </si>
  <si>
    <t>TOTAL ACCESSORIES</t>
  </si>
  <si>
    <t>BINDINGS / FIXATIONS</t>
  </si>
  <si>
    <t>FLAT</t>
  </si>
  <si>
    <t>TAXES</t>
  </si>
  <si>
    <t>Téléphone/Phone Number</t>
  </si>
  <si>
    <t>Shipping</t>
  </si>
  <si>
    <t>PRICE</t>
  </si>
  <si>
    <t>Province</t>
  </si>
  <si>
    <t>Item</t>
  </si>
  <si>
    <t xml:space="preserve">Shipping </t>
  </si>
  <si>
    <t>SAC / BAG</t>
  </si>
  <si>
    <t>ON / QC</t>
  </si>
  <si>
    <t>SK / MB</t>
  </si>
  <si>
    <t>AB / BC</t>
  </si>
  <si>
    <t>YK</t>
  </si>
  <si>
    <t>NT / YK / NU</t>
  </si>
  <si>
    <t xml:space="preserve"> MACH1 HV</t>
  </si>
  <si>
    <t>MACH1 LV 130</t>
  </si>
  <si>
    <t>MACH SPORT</t>
  </si>
  <si>
    <t xml:space="preserve">MACH1 LV 120 </t>
  </si>
  <si>
    <t>MACH1 LV 110</t>
  </si>
  <si>
    <t>MACH1 LV 105 W</t>
  </si>
  <si>
    <t>MACH1 LV 95 W BLACK</t>
  </si>
  <si>
    <t>MACH1 LV 95 W NIGHT BLUE</t>
  </si>
  <si>
    <t>MACH1 LV 85 W (NFS)</t>
  </si>
  <si>
    <t>MACH1 MV 130</t>
  </si>
  <si>
    <t>MACH1 MV 120</t>
  </si>
  <si>
    <t>MACH1 MV 110</t>
  </si>
  <si>
    <t>MACH1 MV 95 W HEAT BLACK</t>
  </si>
  <si>
    <t>MACH1 MV 105 W</t>
  </si>
  <si>
    <t>MACH1 MV 95 W BLACK</t>
  </si>
  <si>
    <t>MACH1 MV 95 W NIGHT BLUE</t>
  </si>
  <si>
    <t>MACH1 MV 85 W (NFS)</t>
  </si>
  <si>
    <t>MACH1 HV 130</t>
  </si>
  <si>
    <t>MACH1 HV 120</t>
  </si>
  <si>
    <t>MACH1 HV 110</t>
  </si>
  <si>
    <t>MACH1 HV 85 W HEAT</t>
  </si>
  <si>
    <t>10182300 D55</t>
  </si>
  <si>
    <t>10182400 066</t>
  </si>
  <si>
    <t>10182500 201</t>
  </si>
  <si>
    <t>20148000 101</t>
  </si>
  <si>
    <t>30175213</t>
  </si>
  <si>
    <t>20148100 398</t>
  </si>
  <si>
    <t>30175215</t>
  </si>
  <si>
    <t>20148200 530</t>
  </si>
  <si>
    <t>20148200 869</t>
  </si>
  <si>
    <t>30175218</t>
  </si>
  <si>
    <t>20148300 100</t>
  </si>
  <si>
    <t>30175219</t>
  </si>
  <si>
    <t>10183100 D55</t>
  </si>
  <si>
    <t>10183200 066</t>
  </si>
  <si>
    <t>10183300 201</t>
  </si>
  <si>
    <t>20148600 100</t>
  </si>
  <si>
    <t>30175417</t>
  </si>
  <si>
    <t>20148700 398</t>
  </si>
  <si>
    <t>30175415</t>
  </si>
  <si>
    <t>20148800 530</t>
  </si>
  <si>
    <t>20148800 869</t>
  </si>
  <si>
    <t>30175421</t>
  </si>
  <si>
    <t>20148900 100</t>
  </si>
  <si>
    <t>30175423</t>
  </si>
  <si>
    <t>10186000 D55</t>
  </si>
  <si>
    <t>10186100 702</t>
  </si>
  <si>
    <t>20153500 100</t>
  </si>
  <si>
    <t>10184200 2U8</t>
  </si>
  <si>
    <t>10184300 100</t>
  </si>
  <si>
    <t>10184400 508</t>
  </si>
  <si>
    <t>10184500 383</t>
  </si>
  <si>
    <t>20152500 P60</t>
  </si>
  <si>
    <t>20152600 702</t>
  </si>
  <si>
    <t>20152700 100</t>
  </si>
  <si>
    <t>10187310 100</t>
  </si>
  <si>
    <t>MACH SPORT 120 EHV</t>
  </si>
  <si>
    <t>10187000 100</t>
  </si>
  <si>
    <t>MACH SPORT 100 HV</t>
  </si>
  <si>
    <t>20154000 100</t>
  </si>
  <si>
    <t>MACH SPORT 95 W</t>
  </si>
  <si>
    <t>20154100 508</t>
  </si>
  <si>
    <t>MACH SPORT 85 W</t>
  </si>
  <si>
    <t>10185000 P59</t>
  </si>
  <si>
    <t>ZERO G TOUR PRO (Tech)</t>
  </si>
  <si>
    <t>10185100 189</t>
  </si>
  <si>
    <t>ZERO G TOUR SCOUT (Tech)</t>
  </si>
  <si>
    <t>10185200 837</t>
  </si>
  <si>
    <t>ZERO G TOUR (Tech)</t>
  </si>
  <si>
    <t>20153000 189</t>
  </si>
  <si>
    <t>ZERO G TOUR SCOUT W (Tech)</t>
  </si>
  <si>
    <t>20153100 2P9</t>
  </si>
  <si>
    <t>ZERO G TOUR W (Tech)</t>
  </si>
  <si>
    <t>8A8032  FA  001</t>
  </si>
  <si>
    <t>40180233</t>
  </si>
  <si>
    <t>FIREBIRD SRC</t>
  </si>
  <si>
    <t>8A8034  AA  001</t>
  </si>
  <si>
    <t>40180235</t>
  </si>
  <si>
    <t>FIREBIRD COMPETITION</t>
  </si>
  <si>
    <t>8A8036  AA  002</t>
  </si>
  <si>
    <t>40180239</t>
  </si>
  <si>
    <t>FIREBIRD RACE TI</t>
  </si>
  <si>
    <t>8A8038  BA  001</t>
  </si>
  <si>
    <t>40180241</t>
  </si>
  <si>
    <t>FIREBIRD TI (BLACK-ORANGE)</t>
  </si>
  <si>
    <t>8A8038  BA  002</t>
  </si>
  <si>
    <t>40180243</t>
  </si>
  <si>
    <t>FIREBIRD TI (WHITE-ANTHRACITE)</t>
  </si>
  <si>
    <t>XCELL 14</t>
  </si>
  <si>
    <t>TPX 12</t>
  </si>
  <si>
    <t>TPC 10</t>
  </si>
  <si>
    <t>8A8052  FB  001</t>
  </si>
  <si>
    <t>40180403</t>
  </si>
  <si>
    <t>8A8054  FB  001</t>
  </si>
  <si>
    <t>40180405</t>
  </si>
  <si>
    <t>8A8058  AG  001</t>
  </si>
  <si>
    <t>40180409</t>
  </si>
  <si>
    <t>8A8062  AB  001</t>
  </si>
  <si>
    <t>40180413</t>
  </si>
  <si>
    <t>8A8404  AB  001</t>
  </si>
  <si>
    <t>4018Z103</t>
  </si>
  <si>
    <t>8A8070  AD  001</t>
  </si>
  <si>
    <t>40180415</t>
  </si>
  <si>
    <t>ALIGHT PRO</t>
  </si>
  <si>
    <t>8A8074  AD  001</t>
  </si>
  <si>
    <t>40180419</t>
  </si>
  <si>
    <t>ALIGHT 8.2 TI</t>
  </si>
  <si>
    <t>8A8072  AD  001</t>
  </si>
  <si>
    <t>40180417</t>
  </si>
  <si>
    <t>ALIGHT 7.2 TI</t>
  </si>
  <si>
    <t>8A8078  LD  001</t>
  </si>
  <si>
    <t>40180425</t>
  </si>
  <si>
    <t>ALIGHT 8.2 CA</t>
  </si>
  <si>
    <t>8A8076  LD  001</t>
  </si>
  <si>
    <t>40180421</t>
  </si>
  <si>
    <t>ALIGHT 7.2 CA</t>
  </si>
  <si>
    <t>TPX 12 W</t>
  </si>
  <si>
    <t>TLX 11 W</t>
  </si>
  <si>
    <t>8A7090 00 001</t>
  </si>
  <si>
    <t>40172101</t>
  </si>
  <si>
    <t>8A7092 00 001</t>
  </si>
  <si>
    <t>40182101</t>
  </si>
  <si>
    <t>8A7094 00 001</t>
  </si>
  <si>
    <t>40182103</t>
  </si>
  <si>
    <t>8A7096 00 001</t>
  </si>
  <si>
    <t>40182105</t>
  </si>
  <si>
    <t>8A8101  00  001</t>
  </si>
  <si>
    <t>40182109</t>
  </si>
  <si>
    <t>BUSHWACKER</t>
  </si>
  <si>
    <t>8A7110  00  001</t>
  </si>
  <si>
    <t>8A8108  00  001</t>
  </si>
  <si>
    <t>40182111</t>
  </si>
  <si>
    <t>8A8109  00  001</t>
  </si>
  <si>
    <t>40182113</t>
  </si>
  <si>
    <t>8A8110  00  001</t>
  </si>
  <si>
    <t>40182115</t>
  </si>
  <si>
    <t>RUSTLER 9</t>
  </si>
  <si>
    <t>8A7130  00  001</t>
  </si>
  <si>
    <t>8A8111  00  001</t>
  </si>
  <si>
    <t>40182117</t>
  </si>
  <si>
    <t>8A8112  00  001</t>
  </si>
  <si>
    <t>40182119</t>
  </si>
  <si>
    <t>SHEEVA 9</t>
  </si>
  <si>
    <t>8C804600 001</t>
  </si>
  <si>
    <t>7018BA09</t>
  </si>
  <si>
    <t>MARKER JESTER 16 ID</t>
  </si>
  <si>
    <t>8C805000 001</t>
  </si>
  <si>
    <t>7018BA11</t>
  </si>
  <si>
    <t xml:space="preserve">MARKER GRIFFON 13 ID </t>
  </si>
  <si>
    <t>8C805400 001</t>
  </si>
  <si>
    <t>7018BA15</t>
  </si>
  <si>
    <t xml:space="preserve">MARKER SQUIRE 11 ID </t>
  </si>
  <si>
    <t>8C805600 001</t>
  </si>
  <si>
    <t>7018BA17</t>
  </si>
  <si>
    <t>8C806000 001</t>
  </si>
  <si>
    <t>7018BA21</t>
  </si>
  <si>
    <t xml:space="preserve">MARKER KING PIN 10 </t>
  </si>
  <si>
    <t>8C806400 001</t>
  </si>
  <si>
    <t>7018BA25</t>
  </si>
  <si>
    <t xml:space="preserve">MARKER KING PIN 13 </t>
  </si>
  <si>
    <t>8C806600 001</t>
  </si>
  <si>
    <t>7018BA27</t>
  </si>
  <si>
    <t>8B5010 00 001</t>
  </si>
  <si>
    <t>4015SK01</t>
  </si>
  <si>
    <t>8B5012 00 001</t>
  </si>
  <si>
    <t>4015SK03</t>
  </si>
  <si>
    <t>8B5014 00 001</t>
  </si>
  <si>
    <t>4015SK05</t>
  </si>
  <si>
    <t>8B5016 00 001</t>
  </si>
  <si>
    <t>4015SK07</t>
  </si>
  <si>
    <t>8B5018 00 001</t>
  </si>
  <si>
    <t>4015SK09</t>
  </si>
  <si>
    <t>422380 00 956</t>
  </si>
  <si>
    <t>3317B007</t>
  </si>
  <si>
    <t>TECNICA PREMIUM BOOT BAG</t>
  </si>
  <si>
    <t>422381 00 002</t>
  </si>
  <si>
    <t>3317B009</t>
  </si>
  <si>
    <t>BOOT BAG</t>
  </si>
  <si>
    <t>422382 00 775</t>
  </si>
  <si>
    <t>3317B011</t>
  </si>
  <si>
    <t>BLIZZARD DUFFLE BACKPACK 70</t>
  </si>
  <si>
    <t>422383 00 201</t>
  </si>
  <si>
    <t>3317B013</t>
  </si>
  <si>
    <t>BOOT BAG W2</t>
  </si>
  <si>
    <t>422384 00 201</t>
  </si>
  <si>
    <t>3317B015</t>
  </si>
  <si>
    <t>TECNICA BACKPACK 25L W</t>
  </si>
  <si>
    <t>422390 00 001</t>
  </si>
  <si>
    <t>3318B005</t>
  </si>
  <si>
    <t>COMPUTER BACKPACK 25</t>
  </si>
  <si>
    <t>422391 00 001</t>
  </si>
  <si>
    <t>4218B005</t>
  </si>
  <si>
    <t>SKI BAG</t>
  </si>
  <si>
    <t>PEI / NL / NB / NS</t>
  </si>
  <si>
    <t>315</t>
  </si>
  <si>
    <t>320</t>
  </si>
  <si>
    <t>325</t>
  </si>
  <si>
    <t xml:space="preserve"> 2018-2019 PRO DEAL ORDER FORM / BON DE COMMANDE PRO DEAL 2018-2019</t>
  </si>
  <si>
    <t>Offer valid for the 2018/19 season or while quantities last.</t>
  </si>
  <si>
    <t>Promotion valide pour la saison 2018/19 ou jusqu'à épuisement des stocks.</t>
  </si>
  <si>
    <t>TLT 10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</si>
</sst>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;[Red]\-&quot;$&quot;#,##0"/>
    <numFmt numFmtId="41" formatCode="_-* #,##0_-;\-* #,##0_-;_-* &quot;-&quot;_-;_-@_-"/>
    <numFmt numFmtId="44" formatCode="_-&quot;$&quot;* #,##0.00_-;\-&quot;$&quot;* #,##0.00_-;_-&quot;$&quot;* &quot;-&quot;??_-;_-@_-"/>
    <numFmt numFmtId="164" formatCode="&quot;$&quot;#,##0.00"/>
    <numFmt numFmtId="165" formatCode="General_)"/>
    <numFmt numFmtId="166" formatCode="_-* #,##0\ &quot;€&quot;_-;\-* #,##0\ &quot;€&quot;_-;_-* &quot;-&quot;\ &quot;€&quot;_-;_-@_-"/>
    <numFmt numFmtId="167" formatCode="_-* #,##0.00\ &quot;€&quot;_-;\-* #,##0.00\ &quot;€&quot;_-;_-* &quot;-&quot;??\ &quot;€&quot;_-;_-@_-"/>
  </numFmts>
  <fonts count="61"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entury Gothic"/>
      <family val="2"/>
    </font>
    <font>
      <u/>
      <sz val="11"/>
      <color theme="10"/>
      <name val="Century Gothic"/>
      <family val="2"/>
    </font>
    <font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i/>
      <sz val="14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rgb="FFC00000"/>
      <name val="Century Gothic"/>
      <family val="2"/>
    </font>
    <font>
      <sz val="10"/>
      <name val="MS Sans Serif"/>
      <family val="2"/>
    </font>
    <font>
      <sz val="10"/>
      <name val="Geneva"/>
    </font>
    <font>
      <sz val="10"/>
      <name val="Helv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sz val="12"/>
      <color theme="1"/>
      <name val="Candara"/>
      <family val="2"/>
    </font>
    <font>
      <b/>
      <sz val="11"/>
      <color rgb="FF3F3F3F"/>
      <name val="Century Gothic"/>
      <family val="2"/>
    </font>
    <font>
      <b/>
      <sz val="18"/>
      <color theme="3"/>
      <name val="Calibri Light"/>
      <family val="2"/>
      <scheme val="major"/>
    </font>
    <font>
      <sz val="11"/>
      <color rgb="FFFF0000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b/>
      <sz val="16"/>
      <color theme="1"/>
      <name val="Century Gothic"/>
      <family val="2"/>
    </font>
    <font>
      <u/>
      <sz val="11"/>
      <color theme="0"/>
      <name val="Century Gothic"/>
      <family val="2"/>
    </font>
    <font>
      <b/>
      <i/>
      <sz val="12"/>
      <color theme="1"/>
      <name val="Century Gothic"/>
      <family val="2"/>
    </font>
    <font>
      <b/>
      <sz val="12"/>
      <color indexed="8"/>
      <name val="Century Gothic"/>
      <family val="2"/>
    </font>
    <font>
      <b/>
      <u/>
      <sz val="14"/>
      <color theme="10"/>
      <name val="Century Gothic"/>
      <family val="2"/>
    </font>
    <font>
      <b/>
      <sz val="14"/>
      <color theme="5" tint="-0.249977111117893"/>
      <name val="Century Gothic"/>
      <family val="2"/>
    </font>
    <font>
      <b/>
      <sz val="13"/>
      <color theme="1"/>
      <name val="Century Gothic"/>
      <family val="2"/>
    </font>
    <font>
      <b/>
      <sz val="13"/>
      <color indexed="8"/>
      <name val="Century Gothic"/>
      <family val="2"/>
    </font>
    <font>
      <b/>
      <sz val="12"/>
      <color rgb="FFFF0000"/>
      <name val="Century Gothic"/>
      <family val="2"/>
    </font>
    <font>
      <sz val="16"/>
      <color theme="1"/>
      <name val="Century Gothic"/>
      <family val="2"/>
    </font>
    <font>
      <sz val="18"/>
      <color theme="1"/>
      <name val="Century Gothic"/>
      <family val="2"/>
    </font>
    <font>
      <sz val="12"/>
      <name val="Century Gothic"/>
      <family val="2"/>
    </font>
    <font>
      <sz val="13"/>
      <color theme="1"/>
      <name val="Century Gothic"/>
      <family val="2"/>
    </font>
    <font>
      <sz val="11"/>
      <name val="Century Gothic"/>
      <family val="2"/>
    </font>
    <font>
      <b/>
      <sz val="12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6"/>
      <color theme="5" tint="-0.249977111117893"/>
      <name val="Century Gothic"/>
      <family val="2"/>
    </font>
    <font>
      <sz val="14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4"/>
      <color rgb="FF000000"/>
      <name val="Century Gothic"/>
      <family val="2"/>
    </font>
    <font>
      <b/>
      <sz val="20"/>
      <color theme="0"/>
      <name val="Century Gothic"/>
      <family val="2"/>
    </font>
    <font>
      <b/>
      <sz val="14"/>
      <name val="Century Gothic"/>
      <family val="2"/>
    </font>
    <font>
      <sz val="14"/>
      <color rgb="FFFF0000"/>
      <name val="Century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mediumGray">
        <bgColor theme="5" tint="-0.249977111117893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5" fillId="10" borderId="42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8" fillId="5" borderId="0" applyNumberFormat="0" applyBorder="0" applyAlignment="0" applyProtection="0"/>
    <xf numFmtId="0" fontId="19" fillId="8" borderId="38" applyNumberFormat="0" applyAlignment="0" applyProtection="0"/>
    <xf numFmtId="0" fontId="20" fillId="9" borderId="41" applyNumberFormat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5" applyNumberFormat="0" applyFill="0" applyAlignment="0" applyProtection="0"/>
    <xf numFmtId="0" fontId="24" fillId="0" borderId="36" applyNumberFormat="0" applyFill="0" applyAlignment="0" applyProtection="0"/>
    <xf numFmtId="0" fontId="25" fillId="0" borderId="37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6" fillId="7" borderId="38" applyNumberFormat="0" applyAlignment="0" applyProtection="0"/>
    <xf numFmtId="0" fontId="27" fillId="0" borderId="40" applyNumberFormat="0" applyFill="0" applyAlignment="0" applyProtection="0"/>
    <xf numFmtId="38" fontId="14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28" fillId="6" borderId="0" applyNumberFormat="0" applyBorder="0" applyAlignment="0" applyProtection="0"/>
    <xf numFmtId="0" fontId="9" fillId="0" borderId="0"/>
    <xf numFmtId="0" fontId="29" fillId="0" borderId="0"/>
    <xf numFmtId="165" fontId="16" fillId="0" borderId="0"/>
    <xf numFmtId="0" fontId="30" fillId="8" borderId="39" applyNumberFormat="0" applyAlignment="0" applyProtection="0"/>
    <xf numFmtId="9" fontId="9" fillId="0" borderId="0" applyFont="0" applyFill="0" applyBorder="0" applyAlignment="0" applyProtection="0"/>
    <xf numFmtId="0" fontId="14" fillId="0" borderId="0"/>
    <xf numFmtId="0" fontId="31" fillId="0" borderId="0" applyNumberFormat="0" applyFill="0" applyBorder="0" applyAlignment="0" applyProtection="0"/>
    <xf numFmtId="0" fontId="8" fillId="0" borderId="43" applyNumberFormat="0" applyFill="0" applyAlignment="0" applyProtection="0"/>
    <xf numFmtId="6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70">
    <xf numFmtId="0" fontId="0" fillId="0" borderId="0" xfId="0"/>
    <xf numFmtId="0" fontId="7" fillId="0" borderId="0" xfId="5" applyFont="1" applyBorder="1" applyProtection="1">
      <protection hidden="1"/>
    </xf>
    <xf numFmtId="0" fontId="10" fillId="0" borderId="0" xfId="5" applyFont="1" applyBorder="1" applyProtection="1">
      <protection hidden="1"/>
    </xf>
    <xf numFmtId="0" fontId="11" fillId="0" borderId="0" xfId="5" applyFont="1" applyBorder="1" applyAlignment="1" applyProtection="1">
      <alignment horizontal="right"/>
      <protection hidden="1"/>
    </xf>
    <xf numFmtId="44" fontId="7" fillId="0" borderId="0" xfId="1" applyFont="1" applyBorder="1" applyProtection="1">
      <protection hidden="1"/>
    </xf>
    <xf numFmtId="0" fontId="11" fillId="0" borderId="0" xfId="5" applyFont="1" applyBorder="1" applyProtection="1">
      <protection hidden="1"/>
    </xf>
    <xf numFmtId="0" fontId="13" fillId="0" borderId="0" xfId="5" applyFont="1" applyBorder="1" applyProtection="1">
      <protection hidden="1"/>
    </xf>
    <xf numFmtId="0" fontId="7" fillId="0" borderId="0" xfId="5" applyFont="1" applyBorder="1" applyAlignment="1" applyProtection="1">
      <alignment horizontal="center"/>
      <protection hidden="1"/>
    </xf>
    <xf numFmtId="0" fontId="11" fillId="35" borderId="20" xfId="5" applyFont="1" applyFill="1" applyBorder="1" applyAlignment="1" applyProtection="1">
      <alignment horizontal="center"/>
      <protection hidden="1"/>
    </xf>
    <xf numFmtId="0" fontId="7" fillId="0" borderId="0" xfId="5" applyFont="1" applyFill="1" applyBorder="1" applyProtection="1">
      <protection hidden="1"/>
    </xf>
    <xf numFmtId="49" fontId="33" fillId="0" borderId="45" xfId="50" applyNumberFormat="1" applyFont="1" applyBorder="1" applyAlignment="1" applyProtection="1">
      <protection locked="0"/>
    </xf>
    <xf numFmtId="0" fontId="34" fillId="0" borderId="0" xfId="50" applyFont="1" applyFill="1" applyBorder="1" applyAlignment="1" applyProtection="1">
      <alignment textRotation="90"/>
      <protection hidden="1"/>
    </xf>
    <xf numFmtId="0" fontId="35" fillId="0" borderId="0" xfId="50" applyFont="1" applyFill="1" applyBorder="1" applyAlignment="1" applyProtection="1">
      <alignment vertical="center" wrapText="1"/>
      <protection hidden="1"/>
    </xf>
    <xf numFmtId="0" fontId="8" fillId="0" borderId="0" xfId="50" quotePrefix="1" applyFont="1" applyFill="1" applyBorder="1" applyAlignment="1" applyProtection="1">
      <alignment vertical="center"/>
      <protection hidden="1"/>
    </xf>
    <xf numFmtId="0" fontId="36" fillId="0" borderId="0" xfId="4" applyFont="1" applyFill="1" applyBorder="1" applyAlignment="1" applyProtection="1">
      <alignment vertical="center" wrapText="1"/>
      <protection hidden="1"/>
    </xf>
    <xf numFmtId="0" fontId="12" fillId="0" borderId="0" xfId="50" applyFont="1" applyBorder="1" applyAlignment="1" applyProtection="1">
      <protection hidden="1"/>
    </xf>
    <xf numFmtId="44" fontId="12" fillId="0" borderId="0" xfId="1" applyFont="1" applyBorder="1" applyAlignment="1" applyProtection="1">
      <alignment horizontal="left"/>
      <protection hidden="1"/>
    </xf>
    <xf numFmtId="0" fontId="11" fillId="0" borderId="0" xfId="50" applyFont="1" applyBorder="1" applyAlignment="1" applyProtection="1">
      <alignment horizontal="left"/>
      <protection hidden="1"/>
    </xf>
    <xf numFmtId="44" fontId="11" fillId="0" borderId="0" xfId="1" applyFont="1" applyBorder="1" applyAlignment="1" applyProtection="1">
      <alignment horizontal="left"/>
      <protection hidden="1"/>
    </xf>
    <xf numFmtId="0" fontId="39" fillId="0" borderId="0" xfId="4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49" fontId="43" fillId="0" borderId="45" xfId="50" applyNumberFormat="1" applyFont="1" applyBorder="1" applyAlignment="1" applyProtection="1">
      <protection locked="0"/>
    </xf>
    <xf numFmtId="0" fontId="8" fillId="0" borderId="0" xfId="0" applyFont="1" applyFill="1" applyBorder="1" applyAlignment="1" applyProtection="1">
      <protection hidden="1"/>
    </xf>
    <xf numFmtId="0" fontId="12" fillId="0" borderId="0" xfId="50" applyFont="1" applyBorder="1" applyAlignment="1" applyProtection="1">
      <alignment horizontal="left"/>
      <protection hidden="1"/>
    </xf>
    <xf numFmtId="0" fontId="12" fillId="0" borderId="0" xfId="50" applyFont="1" applyFill="1" applyBorder="1" applyAlignment="1" applyProtection="1">
      <alignment horizontal="left"/>
      <protection hidden="1"/>
    </xf>
    <xf numFmtId="0" fontId="40" fillId="0" borderId="28" xfId="5" applyFont="1" applyBorder="1" applyAlignment="1" applyProtection="1">
      <alignment horizontal="center"/>
      <protection hidden="1"/>
    </xf>
    <xf numFmtId="0" fontId="12" fillId="0" borderId="0" xfId="50" applyNumberFormat="1" applyFont="1" applyBorder="1" applyAlignment="1" applyProtection="1">
      <alignment horizontal="left" vertical="center"/>
      <protection hidden="1"/>
    </xf>
    <xf numFmtId="44" fontId="44" fillId="0" borderId="44" xfId="1" applyFont="1" applyBorder="1" applyProtection="1">
      <protection hidden="1"/>
    </xf>
    <xf numFmtId="44" fontId="35" fillId="0" borderId="2" xfId="5" applyNumberFormat="1" applyFont="1" applyBorder="1" applyProtection="1">
      <protection hidden="1"/>
    </xf>
    <xf numFmtId="44" fontId="44" fillId="0" borderId="2" xfId="0" applyNumberFormat="1" applyFont="1" applyBorder="1" applyProtection="1">
      <protection hidden="1"/>
    </xf>
    <xf numFmtId="0" fontId="0" fillId="0" borderId="0" xfId="0" applyFont="1" applyProtection="1">
      <protection hidden="1"/>
    </xf>
    <xf numFmtId="0" fontId="37" fillId="0" borderId="0" xfId="50" applyFont="1" applyBorder="1" applyAlignment="1" applyProtection="1">
      <alignment horizontal="center"/>
      <protection hidden="1"/>
    </xf>
    <xf numFmtId="0" fontId="38" fillId="0" borderId="0" xfId="50" applyFont="1" applyFill="1" applyBorder="1" applyAlignment="1" applyProtection="1">
      <alignment horizontal="left"/>
      <protection hidden="1"/>
    </xf>
    <xf numFmtId="0" fontId="12" fillId="0" borderId="0" xfId="5" applyFont="1" applyFill="1" applyBorder="1" applyAlignment="1" applyProtection="1">
      <alignment horizontal="left"/>
      <protection hidden="1"/>
    </xf>
    <xf numFmtId="49" fontId="44" fillId="2" borderId="5" xfId="0" applyNumberFormat="1" applyFont="1" applyFill="1" applyBorder="1" applyAlignment="1" applyProtection="1">
      <alignment horizontal="center"/>
      <protection hidden="1"/>
    </xf>
    <xf numFmtId="1" fontId="44" fillId="2" borderId="0" xfId="0" applyNumberFormat="1" applyFont="1" applyFill="1" applyBorder="1" applyAlignment="1" applyProtection="1">
      <alignment horizontal="center"/>
      <protection hidden="1"/>
    </xf>
    <xf numFmtId="1" fontId="44" fillId="2" borderId="15" xfId="0" applyNumberFormat="1" applyFont="1" applyFill="1" applyBorder="1" applyAlignment="1" applyProtection="1">
      <alignment horizontal="center"/>
      <protection hidden="1"/>
    </xf>
    <xf numFmtId="49" fontId="44" fillId="2" borderId="0" xfId="0" applyNumberFormat="1" applyFont="1" applyFill="1" applyBorder="1" applyAlignment="1" applyProtection="1">
      <alignment horizontal="center"/>
      <protection hidden="1"/>
    </xf>
    <xf numFmtId="49" fontId="35" fillId="2" borderId="5" xfId="0" applyNumberFormat="1" applyFont="1" applyFill="1" applyBorder="1" applyAlignment="1" applyProtection="1">
      <alignment horizontal="center"/>
      <protection hidden="1"/>
    </xf>
    <xf numFmtId="49" fontId="35" fillId="2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46" fillId="0" borderId="0" xfId="3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47" fillId="0" borderId="0" xfId="0" applyFont="1" applyProtection="1">
      <protection hidden="1"/>
    </xf>
    <xf numFmtId="0" fontId="0" fillId="0" borderId="0" xfId="0" applyFont="1" applyFill="1" applyBorder="1" applyAlignment="1" applyProtection="1">
      <protection hidden="1"/>
    </xf>
    <xf numFmtId="0" fontId="51" fillId="0" borderId="0" xfId="3" applyFont="1" applyFill="1" applyBorder="1" applyAlignment="1" applyProtection="1">
      <alignment wrapText="1"/>
      <protection hidden="1"/>
    </xf>
    <xf numFmtId="0" fontId="52" fillId="0" borderId="0" xfId="3" applyFont="1" applyFill="1" applyBorder="1" applyAlignment="1" applyProtection="1">
      <alignment wrapText="1"/>
      <protection hidden="1"/>
    </xf>
    <xf numFmtId="0" fontId="49" fillId="0" borderId="0" xfId="0" applyFont="1" applyAlignment="1" applyProtection="1">
      <alignment wrapText="1"/>
      <protection hidden="1"/>
    </xf>
    <xf numFmtId="0" fontId="0" fillId="37" borderId="9" xfId="50" applyNumberFormat="1" applyFont="1" applyFill="1" applyBorder="1" applyAlignment="1" applyProtection="1">
      <alignment horizontal="center"/>
      <protection hidden="1"/>
    </xf>
    <xf numFmtId="0" fontId="43" fillId="0" borderId="0" xfId="0" applyFont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0" fontId="45" fillId="0" borderId="0" xfId="0" applyFont="1" applyProtection="1">
      <protection hidden="1"/>
    </xf>
    <xf numFmtId="0" fontId="33" fillId="0" borderId="0" xfId="0" applyFont="1" applyBorder="1" applyProtection="1">
      <protection hidden="1"/>
    </xf>
    <xf numFmtId="0" fontId="54" fillId="0" borderId="46" xfId="0" applyNumberFormat="1" applyFont="1" applyFill="1" applyBorder="1" applyAlignment="1" applyProtection="1">
      <alignment horizontal="left"/>
      <protection hidden="1"/>
    </xf>
    <xf numFmtId="0" fontId="54" fillId="0" borderId="46" xfId="0" applyNumberFormat="1" applyFont="1" applyFill="1" applyBorder="1" applyProtection="1">
      <protection hidden="1"/>
    </xf>
    <xf numFmtId="1" fontId="44" fillId="0" borderId="46" xfId="0" applyNumberFormat="1" applyFont="1" applyBorder="1" applyAlignment="1" applyProtection="1">
      <alignment horizontal="center"/>
      <protection hidden="1"/>
    </xf>
    <xf numFmtId="164" fontId="44" fillId="0" borderId="46" xfId="0" applyNumberFormat="1" applyFont="1" applyFill="1" applyBorder="1" applyProtection="1">
      <protection hidden="1"/>
    </xf>
    <xf numFmtId="44" fontId="44" fillId="0" borderId="46" xfId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54" fillId="0" borderId="34" xfId="0" applyNumberFormat="1" applyFont="1" applyFill="1" applyBorder="1" applyAlignment="1" applyProtection="1">
      <alignment horizontal="left"/>
      <protection hidden="1"/>
    </xf>
    <xf numFmtId="0" fontId="54" fillId="0" borderId="34" xfId="0" applyNumberFormat="1" applyFont="1" applyFill="1" applyBorder="1" applyProtection="1">
      <protection hidden="1"/>
    </xf>
    <xf numFmtId="164" fontId="44" fillId="0" borderId="34" xfId="0" applyNumberFormat="1" applyFont="1" applyFill="1" applyBorder="1" applyProtection="1">
      <protection hidden="1"/>
    </xf>
    <xf numFmtId="0" fontId="54" fillId="0" borderId="44" xfId="0" applyNumberFormat="1" applyFont="1" applyFill="1" applyBorder="1" applyAlignment="1" applyProtection="1">
      <alignment horizontal="left"/>
      <protection hidden="1"/>
    </xf>
    <xf numFmtId="0" fontId="54" fillId="0" borderId="44" xfId="0" applyNumberFormat="1" applyFont="1" applyFill="1" applyBorder="1" applyProtection="1">
      <protection hidden="1"/>
    </xf>
    <xf numFmtId="1" fontId="44" fillId="0" borderId="44" xfId="0" applyNumberFormat="1" applyFont="1" applyBorder="1" applyAlignment="1" applyProtection="1">
      <alignment horizontal="center"/>
      <protection hidden="1"/>
    </xf>
    <xf numFmtId="164" fontId="44" fillId="0" borderId="49" xfId="0" applyNumberFormat="1" applyFont="1" applyFill="1" applyBorder="1" applyProtection="1">
      <protection hidden="1"/>
    </xf>
    <xf numFmtId="0" fontId="45" fillId="0" borderId="0" xfId="0" applyFont="1" applyBorder="1" applyProtection="1">
      <protection hidden="1"/>
    </xf>
    <xf numFmtId="0" fontId="54" fillId="0" borderId="34" xfId="0" applyFont="1" applyFill="1" applyBorder="1" applyAlignment="1" applyProtection="1">
      <alignment horizontal="left"/>
      <protection hidden="1"/>
    </xf>
    <xf numFmtId="0" fontId="54" fillId="0" borderId="53" xfId="0" applyNumberFormat="1" applyFont="1" applyFill="1" applyBorder="1" applyAlignment="1" applyProtection="1">
      <alignment horizontal="left"/>
      <protection hidden="1"/>
    </xf>
    <xf numFmtId="0" fontId="54" fillId="0" borderId="53" xfId="0" applyNumberFormat="1" applyFont="1" applyFill="1" applyBorder="1" applyProtection="1">
      <protection hidden="1"/>
    </xf>
    <xf numFmtId="49" fontId="54" fillId="0" borderId="46" xfId="0" applyNumberFormat="1" applyFont="1" applyFill="1" applyBorder="1" applyAlignment="1" applyProtection="1">
      <alignment horizontal="left"/>
      <protection hidden="1"/>
    </xf>
    <xf numFmtId="0" fontId="54" fillId="0" borderId="55" xfId="0" applyNumberFormat="1" applyFont="1" applyFill="1" applyBorder="1" applyAlignment="1" applyProtection="1">
      <alignment horizontal="left"/>
      <protection hidden="1"/>
    </xf>
    <xf numFmtId="49" fontId="54" fillId="0" borderId="34" xfId="0" applyNumberFormat="1" applyFont="1" applyFill="1" applyBorder="1" applyAlignment="1" applyProtection="1">
      <alignment horizontal="left"/>
      <protection hidden="1"/>
    </xf>
    <xf numFmtId="44" fontId="44" fillId="0" borderId="34" xfId="1" applyFont="1" applyBorder="1" applyProtection="1">
      <protection hidden="1"/>
    </xf>
    <xf numFmtId="0" fontId="54" fillId="0" borderId="55" xfId="0" applyFont="1" applyFill="1" applyBorder="1" applyAlignment="1" applyProtection="1">
      <alignment horizontal="left"/>
      <protection hidden="1"/>
    </xf>
    <xf numFmtId="49" fontId="54" fillId="0" borderId="44" xfId="0" applyNumberFormat="1" applyFont="1" applyFill="1" applyBorder="1" applyAlignment="1" applyProtection="1">
      <alignment horizontal="left"/>
      <protection hidden="1"/>
    </xf>
    <xf numFmtId="0" fontId="44" fillId="0" borderId="0" xfId="0" applyFont="1" applyProtection="1">
      <protection hidden="1"/>
    </xf>
    <xf numFmtId="49" fontId="35" fillId="0" borderId="2" xfId="0" applyNumberFormat="1" applyFont="1" applyBorder="1" applyAlignment="1" applyProtection="1">
      <alignment horizontal="center"/>
      <protection hidden="1"/>
    </xf>
    <xf numFmtId="164" fontId="35" fillId="0" borderId="2" xfId="0" applyNumberFormat="1" applyFont="1" applyBorder="1" applyAlignment="1" applyProtection="1">
      <alignment horizontal="center"/>
      <protection hidden="1"/>
    </xf>
    <xf numFmtId="44" fontId="55" fillId="0" borderId="2" xfId="1" applyFont="1" applyBorder="1" applyAlignment="1" applyProtection="1">
      <alignment horizontal="center"/>
      <protection hidden="1"/>
    </xf>
    <xf numFmtId="44" fontId="56" fillId="0" borderId="46" xfId="1" applyFont="1" applyBorder="1" applyProtection="1">
      <protection hidden="1"/>
    </xf>
    <xf numFmtId="44" fontId="56" fillId="0" borderId="34" xfId="1" applyFont="1" applyBorder="1" applyProtection="1">
      <protection hidden="1"/>
    </xf>
    <xf numFmtId="44" fontId="56" fillId="0" borderId="44" xfId="1" applyFont="1" applyBorder="1" applyProtection="1">
      <protection hidden="1"/>
    </xf>
    <xf numFmtId="49" fontId="54" fillId="0" borderId="46" xfId="5" applyNumberFormat="1" applyFont="1" applyFill="1" applyBorder="1" applyProtection="1">
      <protection hidden="1"/>
    </xf>
    <xf numFmtId="1" fontId="44" fillId="0" borderId="50" xfId="0" applyNumberFormat="1" applyFont="1" applyBorder="1" applyAlignment="1" applyProtection="1">
      <alignment horizontal="center"/>
      <protection hidden="1"/>
    </xf>
    <xf numFmtId="44" fontId="44" fillId="0" borderId="30" xfId="0" applyNumberFormat="1" applyFont="1" applyBorder="1" applyProtection="1">
      <protection hidden="1"/>
    </xf>
    <xf numFmtId="0" fontId="54" fillId="0" borderId="55" xfId="0" applyNumberFormat="1" applyFont="1" applyFill="1" applyBorder="1" applyProtection="1">
      <protection hidden="1"/>
    </xf>
    <xf numFmtId="49" fontId="54" fillId="0" borderId="55" xfId="5" applyNumberFormat="1" applyFont="1" applyFill="1" applyBorder="1" applyProtection="1">
      <protection hidden="1"/>
    </xf>
    <xf numFmtId="0" fontId="54" fillId="0" borderId="46" xfId="0" applyFont="1" applyFill="1" applyBorder="1" applyProtection="1">
      <protection hidden="1"/>
    </xf>
    <xf numFmtId="0" fontId="54" fillId="0" borderId="34" xfId="0" applyFont="1" applyFill="1" applyBorder="1" applyProtection="1">
      <protection hidden="1"/>
    </xf>
    <xf numFmtId="0" fontId="54" fillId="0" borderId="46" xfId="0" applyFont="1" applyFill="1" applyBorder="1" applyAlignment="1" applyProtection="1">
      <alignment horizontal="left"/>
      <protection hidden="1"/>
    </xf>
    <xf numFmtId="0" fontId="54" fillId="0" borderId="49" xfId="0" applyFont="1" applyFill="1" applyBorder="1" applyProtection="1">
      <protection hidden="1"/>
    </xf>
    <xf numFmtId="0" fontId="54" fillId="0" borderId="49" xfId="0" applyNumberFormat="1" applyFont="1" applyFill="1" applyBorder="1" applyProtection="1">
      <protection hidden="1"/>
    </xf>
    <xf numFmtId="1" fontId="44" fillId="0" borderId="56" xfId="0" applyNumberFormat="1" applyFont="1" applyBorder="1" applyAlignment="1" applyProtection="1">
      <alignment horizontal="center"/>
      <protection hidden="1"/>
    </xf>
    <xf numFmtId="1" fontId="44" fillId="0" borderId="25" xfId="0" applyNumberFormat="1" applyFont="1" applyBorder="1" applyAlignment="1" applyProtection="1">
      <alignment horizontal="center"/>
      <protection hidden="1"/>
    </xf>
    <xf numFmtId="164" fontId="44" fillId="0" borderId="53" xfId="0" applyNumberFormat="1" applyFont="1" applyFill="1" applyBorder="1" applyProtection="1">
      <protection hidden="1"/>
    </xf>
    <xf numFmtId="44" fontId="44" fillId="0" borderId="1" xfId="0" applyNumberFormat="1" applyFont="1" applyBorder="1" applyProtection="1">
      <protection hidden="1"/>
    </xf>
    <xf numFmtId="49" fontId="54" fillId="0" borderId="11" xfId="0" applyNumberFormat="1" applyFont="1" applyFill="1" applyBorder="1" applyProtection="1">
      <protection hidden="1"/>
    </xf>
    <xf numFmtId="0" fontId="54" fillId="0" borderId="34" xfId="6" applyFont="1" applyFill="1" applyBorder="1" applyAlignment="1" applyProtection="1">
      <alignment horizontal="left"/>
      <protection hidden="1"/>
    </xf>
    <xf numFmtId="0" fontId="54" fillId="0" borderId="11" xfId="0" applyFont="1" applyFill="1" applyBorder="1" applyProtection="1">
      <protection hidden="1"/>
    </xf>
    <xf numFmtId="0" fontId="54" fillId="0" borderId="49" xfId="6" applyFont="1" applyFill="1" applyBorder="1" applyAlignment="1" applyProtection="1">
      <alignment horizontal="left"/>
      <protection hidden="1"/>
    </xf>
    <xf numFmtId="0" fontId="54" fillId="0" borderId="23" xfId="0" applyFont="1" applyFill="1" applyBorder="1" applyProtection="1">
      <protection hidden="1"/>
    </xf>
    <xf numFmtId="44" fontId="44" fillId="0" borderId="16" xfId="0" applyNumberFormat="1" applyFont="1" applyBorder="1" applyProtection="1">
      <protection hidden="1"/>
    </xf>
    <xf numFmtId="49" fontId="7" fillId="0" borderId="46" xfId="0" applyNumberFormat="1" applyFont="1" applyFill="1" applyBorder="1" applyProtection="1">
      <protection hidden="1"/>
    </xf>
    <xf numFmtId="49" fontId="7" fillId="0" borderId="30" xfId="0" applyNumberFormat="1" applyFont="1" applyFill="1" applyBorder="1" applyAlignment="1" applyProtection="1">
      <alignment horizontal="left"/>
      <protection hidden="1"/>
    </xf>
    <xf numFmtId="1" fontId="44" fillId="0" borderId="54" xfId="0" applyNumberFormat="1" applyFont="1" applyBorder="1" applyAlignment="1" applyProtection="1">
      <alignment horizontal="center"/>
      <protection hidden="1"/>
    </xf>
    <xf numFmtId="164" fontId="44" fillId="0" borderId="54" xfId="0" applyNumberFormat="1" applyFont="1" applyFill="1" applyBorder="1" applyProtection="1">
      <protection hidden="1"/>
    </xf>
    <xf numFmtId="44" fontId="44" fillId="0" borderId="21" xfId="0" applyNumberFormat="1" applyFont="1" applyBorder="1" applyProtection="1">
      <protection hidden="1"/>
    </xf>
    <xf numFmtId="49" fontId="7" fillId="0" borderId="34" xfId="0" applyNumberFormat="1" applyFont="1" applyFill="1" applyBorder="1" applyProtection="1">
      <protection hidden="1"/>
    </xf>
    <xf numFmtId="49" fontId="7" fillId="0" borderId="11" xfId="0" applyNumberFormat="1" applyFont="1" applyFill="1" applyBorder="1" applyAlignment="1" applyProtection="1">
      <alignment horizontal="left"/>
      <protection hidden="1"/>
    </xf>
    <xf numFmtId="49" fontId="7" fillId="0" borderId="55" xfId="0" applyNumberFormat="1" applyFont="1" applyFill="1" applyBorder="1" applyProtection="1">
      <protection hidden="1"/>
    </xf>
    <xf numFmtId="49" fontId="7" fillId="0" borderId="49" xfId="0" applyNumberFormat="1" applyFont="1" applyFill="1" applyBorder="1" applyProtection="1">
      <protection hidden="1"/>
    </xf>
    <xf numFmtId="49" fontId="7" fillId="0" borderId="16" xfId="0" applyNumberFormat="1" applyFont="1" applyFill="1" applyBorder="1" applyAlignment="1" applyProtection="1">
      <alignment horizontal="left"/>
      <protection hidden="1"/>
    </xf>
    <xf numFmtId="49" fontId="7" fillId="0" borderId="54" xfId="0" applyNumberFormat="1" applyFont="1" applyFill="1" applyBorder="1" applyProtection="1">
      <protection hidden="1"/>
    </xf>
    <xf numFmtId="49" fontId="7" fillId="0" borderId="21" xfId="0" applyNumberFormat="1" applyFont="1" applyFill="1" applyBorder="1" applyAlignment="1" applyProtection="1">
      <alignment horizontal="left"/>
      <protection hidden="1"/>
    </xf>
    <xf numFmtId="1" fontId="44" fillId="0" borderId="34" xfId="0" applyNumberFormat="1" applyFont="1" applyBorder="1" applyAlignment="1" applyProtection="1">
      <alignment horizontal="center"/>
      <protection hidden="1"/>
    </xf>
    <xf numFmtId="44" fontId="44" fillId="0" borderId="11" xfId="0" applyNumberFormat="1" applyFont="1" applyBorder="1" applyProtection="1">
      <protection hidden="1"/>
    </xf>
    <xf numFmtId="0" fontId="7" fillId="0" borderId="30" xfId="0" applyFont="1" applyFill="1" applyBorder="1" applyProtection="1">
      <protection hidden="1"/>
    </xf>
    <xf numFmtId="49" fontId="7" fillId="0" borderId="50" xfId="0" applyNumberFormat="1" applyFont="1" applyFill="1" applyBorder="1" applyAlignment="1" applyProtection="1">
      <alignment horizontal="center"/>
      <protection hidden="1"/>
    </xf>
    <xf numFmtId="49" fontId="7" fillId="0" borderId="30" xfId="0" applyNumberFormat="1" applyFont="1" applyFill="1" applyBorder="1" applyAlignment="1" applyProtection="1">
      <alignment horizontal="center"/>
      <protection hidden="1"/>
    </xf>
    <xf numFmtId="0" fontId="7" fillId="0" borderId="11" xfId="0" applyFont="1" applyFill="1" applyBorder="1" applyProtection="1">
      <protection hidden="1"/>
    </xf>
    <xf numFmtId="49" fontId="7" fillId="0" borderId="29" xfId="0" applyNumberFormat="1" applyFont="1" applyFill="1" applyBorder="1" applyAlignment="1" applyProtection="1">
      <alignment horizontal="left"/>
      <protection hidden="1"/>
    </xf>
    <xf numFmtId="49" fontId="7" fillId="0" borderId="44" xfId="0" applyNumberFormat="1" applyFont="1" applyFill="1" applyBorder="1" applyProtection="1">
      <protection hidden="1"/>
    </xf>
    <xf numFmtId="0" fontId="7" fillId="0" borderId="16" xfId="0" applyFont="1" applyFill="1" applyBorder="1" applyAlignment="1" applyProtection="1">
      <alignment horizontal="left"/>
      <protection hidden="1"/>
    </xf>
    <xf numFmtId="49" fontId="7" fillId="0" borderId="47" xfId="0" applyNumberFormat="1" applyFont="1" applyFill="1" applyBorder="1" applyAlignment="1" applyProtection="1">
      <alignment horizontal="left"/>
      <protection hidden="1"/>
    </xf>
    <xf numFmtId="164" fontId="44" fillId="0" borderId="44" xfId="0" applyNumberFormat="1" applyFont="1" applyFill="1" applyBorder="1" applyProtection="1">
      <protection hidden="1"/>
    </xf>
    <xf numFmtId="1" fontId="44" fillId="0" borderId="19" xfId="0" applyNumberFormat="1" applyFont="1" applyBorder="1" applyAlignment="1" applyProtection="1">
      <alignment horizontal="center"/>
      <protection hidden="1"/>
    </xf>
    <xf numFmtId="164" fontId="56" fillId="36" borderId="2" xfId="1" applyNumberFormat="1" applyFont="1" applyFill="1" applyBorder="1" applyAlignment="1" applyProtection="1">
      <alignment horizontal="right"/>
      <protection hidden="1"/>
    </xf>
    <xf numFmtId="44" fontId="44" fillId="0" borderId="2" xfId="1" applyFont="1" applyBorder="1" applyAlignment="1" applyProtection="1">
      <alignment horizontal="center"/>
      <protection hidden="1"/>
    </xf>
    <xf numFmtId="44" fontId="44" fillId="0" borderId="2" xfId="1" applyNumberFormat="1" applyFont="1" applyBorder="1" applyAlignment="1" applyProtection="1">
      <alignment horizontal="center"/>
      <protection hidden="1"/>
    </xf>
    <xf numFmtId="0" fontId="33" fillId="0" borderId="0" xfId="0" applyFont="1" applyProtection="1">
      <protection hidden="1"/>
    </xf>
    <xf numFmtId="0" fontId="7" fillId="0" borderId="0" xfId="0" applyFont="1" applyProtection="1">
      <protection hidden="1"/>
    </xf>
    <xf numFmtId="2" fontId="0" fillId="0" borderId="0" xfId="0" applyNumberFormat="1" applyFon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2" fontId="0" fillId="0" borderId="0" xfId="2" applyNumberFormat="1" applyFont="1" applyProtection="1">
      <protection hidden="1"/>
    </xf>
    <xf numFmtId="0" fontId="54" fillId="0" borderId="46" xfId="0" applyFont="1" applyBorder="1" applyAlignment="1" applyProtection="1">
      <alignment horizontal="left"/>
      <protection hidden="1"/>
    </xf>
    <xf numFmtId="0" fontId="54" fillId="0" borderId="53" xfId="0" applyFont="1" applyBorder="1" applyAlignment="1" applyProtection="1">
      <alignment horizontal="left"/>
      <protection hidden="1"/>
    </xf>
    <xf numFmtId="0" fontId="57" fillId="0" borderId="46" xfId="64" applyFont="1" applyBorder="1" applyAlignment="1" applyProtection="1">
      <alignment horizontal="left"/>
      <protection hidden="1"/>
    </xf>
    <xf numFmtId="0" fontId="54" fillId="0" borderId="34" xfId="0" applyFont="1" applyBorder="1" applyAlignment="1" applyProtection="1">
      <alignment horizontal="left"/>
      <protection hidden="1"/>
    </xf>
    <xf numFmtId="0" fontId="54" fillId="0" borderId="55" xfId="0" applyFont="1" applyBorder="1" applyAlignment="1" applyProtection="1">
      <alignment horizontal="left"/>
      <protection hidden="1"/>
    </xf>
    <xf numFmtId="0" fontId="57" fillId="0" borderId="34" xfId="64" applyFont="1" applyBorder="1" applyAlignment="1" applyProtection="1">
      <alignment horizontal="left"/>
      <protection hidden="1"/>
    </xf>
    <xf numFmtId="0" fontId="57" fillId="0" borderId="34" xfId="7" applyFont="1" applyFill="1" applyBorder="1" applyAlignment="1" applyProtection="1">
      <alignment horizontal="left"/>
      <protection hidden="1"/>
    </xf>
    <xf numFmtId="0" fontId="54" fillId="0" borderId="49" xfId="0" applyFont="1" applyFill="1" applyBorder="1" applyAlignment="1" applyProtection="1">
      <alignment horizontal="left"/>
      <protection hidden="1"/>
    </xf>
    <xf numFmtId="0" fontId="57" fillId="0" borderId="49" xfId="7" applyFont="1" applyFill="1" applyBorder="1" applyAlignment="1" applyProtection="1">
      <alignment horizontal="left" wrapText="1"/>
      <protection hidden="1"/>
    </xf>
    <xf numFmtId="49" fontId="35" fillId="0" borderId="2" xfId="0" applyNumberFormat="1" applyFont="1" applyBorder="1" applyProtection="1">
      <protection hidden="1"/>
    </xf>
    <xf numFmtId="49" fontId="35" fillId="0" borderId="51" xfId="0" applyNumberFormat="1" applyFont="1" applyBorder="1" applyAlignment="1" applyProtection="1">
      <alignment horizontal="center"/>
      <protection hidden="1"/>
    </xf>
    <xf numFmtId="49" fontId="35" fillId="0" borderId="7" xfId="0" applyNumberFormat="1" applyFont="1" applyBorder="1" applyAlignment="1" applyProtection="1">
      <alignment horizontal="center"/>
      <protection hidden="1"/>
    </xf>
    <xf numFmtId="49" fontId="35" fillId="0" borderId="6" xfId="0" applyNumberFormat="1" applyFont="1" applyBorder="1" applyAlignment="1" applyProtection="1">
      <alignment horizontal="center"/>
      <protection hidden="1"/>
    </xf>
    <xf numFmtId="44" fontId="35" fillId="0" borderId="2" xfId="1" applyFont="1" applyBorder="1" applyAlignment="1" applyProtection="1">
      <alignment horizontal="center"/>
      <protection hidden="1"/>
    </xf>
    <xf numFmtId="49" fontId="55" fillId="0" borderId="2" xfId="0" applyNumberFormat="1" applyFont="1" applyBorder="1" applyAlignment="1" applyProtection="1">
      <alignment horizontal="center"/>
      <protection hidden="1"/>
    </xf>
    <xf numFmtId="49" fontId="35" fillId="0" borderId="8" xfId="0" applyNumberFormat="1" applyFont="1" applyBorder="1" applyAlignment="1" applyProtection="1">
      <alignment horizontal="center"/>
      <protection hidden="1"/>
    </xf>
    <xf numFmtId="49" fontId="35" fillId="0" borderId="3" xfId="0" applyNumberFormat="1" applyFont="1" applyBorder="1" applyAlignment="1" applyProtection="1">
      <alignment horizontal="center"/>
      <protection hidden="1"/>
    </xf>
    <xf numFmtId="49" fontId="35" fillId="0" borderId="19" xfId="0" applyNumberFormat="1" applyFont="1" applyBorder="1" applyAlignment="1" applyProtection="1">
      <alignment horizontal="center"/>
      <protection hidden="1"/>
    </xf>
    <xf numFmtId="164" fontId="35" fillId="0" borderId="3" xfId="0" applyNumberFormat="1" applyFont="1" applyBorder="1" applyAlignment="1" applyProtection="1">
      <alignment horizontal="center"/>
      <protection hidden="1"/>
    </xf>
    <xf numFmtId="164" fontId="35" fillId="0" borderId="16" xfId="0" applyNumberFormat="1" applyFont="1" applyBorder="1" applyAlignment="1" applyProtection="1">
      <alignment horizontal="center"/>
      <protection hidden="1"/>
    </xf>
    <xf numFmtId="1" fontId="44" fillId="2" borderId="0" xfId="0" applyNumberFormat="1" applyFont="1" applyFill="1" applyBorder="1" applyAlignment="1" applyProtection="1">
      <protection hidden="1"/>
    </xf>
    <xf numFmtId="44" fontId="35" fillId="0" borderId="2" xfId="1" applyNumberFormat="1" applyFont="1" applyBorder="1" applyAlignment="1" applyProtection="1">
      <alignment horizontal="center"/>
      <protection hidden="1"/>
    </xf>
    <xf numFmtId="1" fontId="35" fillId="0" borderId="19" xfId="0" applyNumberFormat="1" applyFont="1" applyBorder="1" applyAlignment="1" applyProtection="1">
      <alignment horizontal="center"/>
      <protection hidden="1"/>
    </xf>
    <xf numFmtId="0" fontId="54" fillId="0" borderId="46" xfId="0" applyFont="1" applyFill="1" applyBorder="1" applyAlignment="1" applyProtection="1">
      <alignment horizontal="left"/>
    </xf>
    <xf numFmtId="0" fontId="54" fillId="0" borderId="44" xfId="0" applyFont="1" applyFill="1" applyBorder="1" applyAlignment="1" applyProtection="1">
      <alignment horizontal="left"/>
    </xf>
    <xf numFmtId="0" fontId="59" fillId="0" borderId="0" xfId="5" applyFont="1" applyBorder="1" applyProtection="1">
      <protection hidden="1"/>
    </xf>
    <xf numFmtId="0" fontId="54" fillId="0" borderId="0" xfId="5" applyFont="1" applyBorder="1" applyProtection="1">
      <protection hidden="1"/>
    </xf>
    <xf numFmtId="1" fontId="7" fillId="2" borderId="0" xfId="0" applyNumberFormat="1" applyFont="1" applyFill="1" applyBorder="1" applyAlignment="1" applyProtection="1">
      <alignment horizontal="center"/>
      <protection hidden="1"/>
    </xf>
    <xf numFmtId="0" fontId="7" fillId="0" borderId="27" xfId="50" applyNumberFormat="1" applyFont="1" applyFill="1" applyBorder="1" applyAlignment="1" applyProtection="1">
      <alignment horizontal="center"/>
      <protection locked="0" hidden="1"/>
    </xf>
    <xf numFmtId="1" fontId="7" fillId="0" borderId="27" xfId="0" applyNumberFormat="1" applyFont="1" applyFill="1" applyBorder="1" applyAlignment="1" applyProtection="1">
      <alignment horizontal="center"/>
      <protection locked="0" hidden="1"/>
    </xf>
    <xf numFmtId="0" fontId="7" fillId="0" borderId="9" xfId="50" applyNumberFormat="1" applyFont="1" applyFill="1" applyBorder="1" applyAlignment="1" applyProtection="1">
      <alignment horizontal="center"/>
      <protection locked="0" hidden="1"/>
    </xf>
    <xf numFmtId="1" fontId="7" fillId="0" borderId="9" xfId="0" applyNumberFormat="1" applyFont="1" applyFill="1" applyBorder="1" applyAlignment="1" applyProtection="1">
      <alignment horizontal="center"/>
      <protection locked="0" hidden="1"/>
    </xf>
    <xf numFmtId="0" fontId="7" fillId="0" borderId="12" xfId="50" applyNumberFormat="1" applyFont="1" applyFill="1" applyBorder="1" applyAlignment="1" applyProtection="1">
      <alignment horizontal="center"/>
      <protection locked="0" hidden="1"/>
    </xf>
    <xf numFmtId="1" fontId="7" fillId="2" borderId="31" xfId="0" applyNumberFormat="1" applyFont="1" applyFill="1" applyBorder="1" applyAlignment="1" applyProtection="1">
      <alignment horizontal="center"/>
      <protection hidden="1"/>
    </xf>
    <xf numFmtId="1" fontId="7" fillId="0" borderId="52" xfId="0" applyNumberFormat="1" applyFont="1" applyFill="1" applyBorder="1" applyAlignment="1" applyProtection="1">
      <alignment horizontal="center"/>
      <protection locked="0" hidden="1"/>
    </xf>
    <xf numFmtId="1" fontId="7" fillId="0" borderId="13" xfId="0" applyNumberFormat="1" applyFont="1" applyFill="1" applyBorder="1" applyAlignment="1" applyProtection="1">
      <alignment horizontal="center"/>
      <protection locked="0" hidden="1"/>
    </xf>
    <xf numFmtId="0" fontId="7" fillId="0" borderId="17" xfId="50" applyNumberFormat="1" applyFont="1" applyFill="1" applyBorder="1" applyAlignment="1" applyProtection="1">
      <alignment horizontal="center"/>
      <protection locked="0" hidden="1"/>
    </xf>
    <xf numFmtId="1" fontId="7" fillId="2" borderId="15" xfId="0" applyNumberFormat="1" applyFont="1" applyFill="1" applyBorder="1" applyAlignment="1" applyProtection="1">
      <alignment horizontal="center"/>
      <protection hidden="1"/>
    </xf>
    <xf numFmtId="1" fontId="7" fillId="0" borderId="26" xfId="0" applyNumberFormat="1" applyFont="1" applyFill="1" applyBorder="1" applyAlignment="1" applyProtection="1">
      <alignment horizontal="center"/>
      <protection locked="0" hidden="1"/>
    </xf>
    <xf numFmtId="1" fontId="7" fillId="0" borderId="32" xfId="0" applyNumberFormat="1" applyFont="1" applyFill="1" applyBorder="1" applyAlignment="1" applyProtection="1">
      <alignment horizontal="center"/>
      <protection locked="0" hidden="1"/>
    </xf>
    <xf numFmtId="0" fontId="7" fillId="0" borderId="26" xfId="50" applyNumberFormat="1" applyFont="1" applyFill="1" applyBorder="1" applyAlignment="1" applyProtection="1">
      <alignment horizontal="center"/>
      <protection locked="0" hidden="1"/>
    </xf>
    <xf numFmtId="1" fontId="7" fillId="0" borderId="12" xfId="0" applyNumberFormat="1" applyFont="1" applyFill="1" applyBorder="1" applyAlignment="1" applyProtection="1">
      <alignment horizontal="center"/>
      <protection locked="0" hidden="1"/>
    </xf>
    <xf numFmtId="0" fontId="7" fillId="0" borderId="0" xfId="0" applyFont="1" applyFill="1" applyBorder="1" applyProtection="1">
      <protection locked="0" hidden="1"/>
    </xf>
    <xf numFmtId="1" fontId="60" fillId="2" borderId="0" xfId="0" applyNumberFormat="1" applyFont="1" applyFill="1" applyBorder="1" applyAlignment="1" applyProtection="1">
      <alignment horizontal="center"/>
      <protection hidden="1"/>
    </xf>
    <xf numFmtId="1" fontId="7" fillId="0" borderId="28" xfId="0" applyNumberFormat="1" applyFont="1" applyBorder="1" applyAlignment="1" applyProtection="1">
      <alignment horizontal="center"/>
      <protection locked="0" hidden="1"/>
    </xf>
    <xf numFmtId="1" fontId="7" fillId="0" borderId="33" xfId="0" applyNumberFormat="1" applyFont="1" applyBorder="1" applyAlignment="1" applyProtection="1">
      <alignment horizontal="center"/>
      <protection locked="0" hidden="1"/>
    </xf>
    <xf numFmtId="1" fontId="7" fillId="0" borderId="12" xfId="0" applyNumberFormat="1" applyFont="1" applyBorder="1" applyAlignment="1" applyProtection="1">
      <alignment horizontal="center"/>
      <protection locked="0" hidden="1"/>
    </xf>
    <xf numFmtId="1" fontId="7" fillId="0" borderId="18" xfId="0" applyNumberFormat="1" applyFont="1" applyBorder="1" applyAlignment="1" applyProtection="1">
      <alignment horizontal="center"/>
      <protection locked="0" hidden="1"/>
    </xf>
    <xf numFmtId="1" fontId="7" fillId="0" borderId="27" xfId="0" applyNumberFormat="1" applyFont="1" applyBorder="1" applyAlignment="1" applyProtection="1">
      <alignment horizontal="center"/>
      <protection locked="0" hidden="1"/>
    </xf>
    <xf numFmtId="1" fontId="7" fillId="0" borderId="9" xfId="0" applyNumberFormat="1" applyFont="1" applyBorder="1" applyAlignment="1" applyProtection="1">
      <alignment horizontal="center"/>
      <protection locked="0" hidden="1"/>
    </xf>
    <xf numFmtId="1" fontId="7" fillId="0" borderId="17" xfId="0" applyNumberFormat="1" applyFont="1" applyBorder="1" applyAlignment="1" applyProtection="1">
      <alignment horizontal="center"/>
      <protection locked="0" hidden="1"/>
    </xf>
    <xf numFmtId="49" fontId="11" fillId="2" borderId="0" xfId="0" applyNumberFormat="1" applyFont="1" applyFill="1" applyBorder="1" applyAlignment="1" applyProtection="1">
      <alignment horizontal="center"/>
      <protection hidden="1"/>
    </xf>
    <xf numFmtId="1" fontId="7" fillId="0" borderId="22" xfId="0" applyNumberFormat="1" applyFont="1" applyBorder="1" applyAlignment="1" applyProtection="1">
      <alignment horizontal="center"/>
      <protection locked="0" hidden="1"/>
    </xf>
    <xf numFmtId="1" fontId="7" fillId="0" borderId="20" xfId="0" applyNumberFormat="1" applyFont="1" applyFill="1" applyBorder="1" applyAlignment="1" applyProtection="1">
      <alignment horizontal="center"/>
      <protection locked="0" hidden="1"/>
    </xf>
    <xf numFmtId="1" fontId="7" fillId="0" borderId="11" xfId="0" applyNumberFormat="1" applyFont="1" applyBorder="1" applyAlignment="1" applyProtection="1">
      <alignment horizontal="center"/>
      <protection locked="0" hidden="1"/>
    </xf>
    <xf numFmtId="1" fontId="7" fillId="0" borderId="23" xfId="0" applyNumberFormat="1" applyFont="1" applyBorder="1" applyAlignment="1" applyProtection="1">
      <alignment horizontal="center"/>
      <protection locked="0" hidden="1"/>
    </xf>
    <xf numFmtId="1" fontId="7" fillId="0" borderId="21" xfId="0" applyNumberFormat="1" applyFont="1" applyBorder="1" applyAlignment="1" applyProtection="1">
      <alignment horizontal="center"/>
      <protection locked="0" hidden="1"/>
    </xf>
    <xf numFmtId="1" fontId="7" fillId="0" borderId="54" xfId="0" applyNumberFormat="1" applyFont="1" applyBorder="1" applyAlignment="1" applyProtection="1">
      <alignment horizontal="center"/>
      <protection locked="0" hidden="1"/>
    </xf>
    <xf numFmtId="1" fontId="7" fillId="0" borderId="34" xfId="0" applyNumberFormat="1" applyFont="1" applyBorder="1" applyAlignment="1" applyProtection="1">
      <alignment horizontal="center"/>
      <protection locked="0" hidden="1"/>
    </xf>
    <xf numFmtId="1" fontId="7" fillId="0" borderId="30" xfId="0" applyNumberFormat="1" applyFont="1" applyBorder="1" applyAlignment="1" applyProtection="1">
      <alignment horizontal="center"/>
      <protection locked="0" hidden="1"/>
    </xf>
    <xf numFmtId="0" fontId="56" fillId="0" borderId="24" xfId="0" applyFont="1" applyBorder="1" applyAlignment="1" applyProtection="1">
      <alignment horizontal="right"/>
      <protection hidden="1"/>
    </xf>
    <xf numFmtId="0" fontId="12" fillId="0" borderId="0" xfId="50" applyFont="1" applyBorder="1" applyAlignment="1" applyProtection="1">
      <alignment horizontal="right"/>
      <protection hidden="1"/>
    </xf>
    <xf numFmtId="49" fontId="54" fillId="0" borderId="34" xfId="5" applyNumberFormat="1" applyFont="1" applyFill="1" applyBorder="1" applyProtection="1">
      <protection hidden="1"/>
    </xf>
    <xf numFmtId="1" fontId="7" fillId="2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51" fillId="0" borderId="0" xfId="3" applyFont="1" applyFill="1" applyBorder="1" applyAlignment="1" applyProtection="1">
      <alignment horizontal="left" wrapText="1"/>
      <protection hidden="1"/>
    </xf>
    <xf numFmtId="49" fontId="35" fillId="0" borderId="2" xfId="0" applyNumberFormat="1" applyFont="1" applyBorder="1" applyAlignment="1" applyProtection="1">
      <alignment horizontal="left"/>
      <protection hidden="1"/>
    </xf>
    <xf numFmtId="49" fontId="54" fillId="0" borderId="53" xfId="0" applyNumberFormat="1" applyFont="1" applyFill="1" applyBorder="1" applyAlignment="1" applyProtection="1">
      <alignment horizontal="left"/>
      <protection hidden="1"/>
    </xf>
    <xf numFmtId="49" fontId="54" fillId="0" borderId="55" xfId="0" applyNumberFormat="1" applyFont="1" applyFill="1" applyBorder="1" applyAlignment="1" applyProtection="1">
      <alignment horizontal="left"/>
      <protection hidden="1"/>
    </xf>
    <xf numFmtId="49" fontId="54" fillId="0" borderId="58" xfId="0" applyNumberFormat="1" applyFont="1" applyFill="1" applyBorder="1" applyAlignment="1" applyProtection="1">
      <alignment horizontal="left"/>
      <protection hidden="1"/>
    </xf>
    <xf numFmtId="49" fontId="54" fillId="0" borderId="10" xfId="0" applyNumberFormat="1" applyFont="1" applyFill="1" applyBorder="1" applyAlignment="1" applyProtection="1">
      <alignment horizontal="left"/>
      <protection hidden="1"/>
    </xf>
    <xf numFmtId="49" fontId="54" fillId="0" borderId="0" xfId="0" applyNumberFormat="1" applyFont="1" applyFill="1" applyBorder="1" applyAlignment="1" applyProtection="1">
      <alignment horizontal="left"/>
      <protection hidden="1"/>
    </xf>
    <xf numFmtId="49" fontId="54" fillId="0" borderId="15" xfId="0" applyNumberFormat="1" applyFont="1" applyFill="1" applyBorder="1" applyAlignment="1" applyProtection="1">
      <alignment horizontal="left"/>
      <protection hidden="1"/>
    </xf>
    <xf numFmtId="49" fontId="54" fillId="0" borderId="14" xfId="0" applyNumberFormat="1" applyFont="1" applyFill="1" applyBorder="1" applyAlignment="1" applyProtection="1">
      <alignment horizontal="left"/>
      <protection hidden="1"/>
    </xf>
    <xf numFmtId="49" fontId="54" fillId="0" borderId="57" xfId="0" applyNumberFormat="1" applyFont="1" applyFill="1" applyBorder="1" applyAlignment="1" applyProtection="1">
      <alignment horizontal="left"/>
      <protection hidden="1"/>
    </xf>
    <xf numFmtId="49" fontId="54" fillId="0" borderId="49" xfId="0" applyNumberFormat="1" applyFont="1" applyFill="1" applyBorder="1" applyAlignment="1" applyProtection="1">
      <alignment horizontal="left"/>
      <protection hidden="1"/>
    </xf>
    <xf numFmtId="49" fontId="7" fillId="0" borderId="46" xfId="0" applyNumberFormat="1" applyFont="1" applyFill="1" applyBorder="1" applyAlignment="1" applyProtection="1">
      <alignment horizontal="left"/>
      <protection hidden="1"/>
    </xf>
    <xf numFmtId="49" fontId="7" fillId="0" borderId="34" xfId="0" applyNumberFormat="1" applyFont="1" applyFill="1" applyBorder="1" applyAlignment="1" applyProtection="1">
      <alignment horizontal="left"/>
      <protection hidden="1"/>
    </xf>
    <xf numFmtId="49" fontId="7" fillId="0" borderId="55" xfId="0" applyNumberFormat="1" applyFont="1" applyFill="1" applyBorder="1" applyAlignment="1" applyProtection="1">
      <alignment horizontal="left"/>
      <protection hidden="1"/>
    </xf>
    <xf numFmtId="49" fontId="7" fillId="0" borderId="49" xfId="0" applyNumberFormat="1" applyFont="1" applyFill="1" applyBorder="1" applyAlignment="1" applyProtection="1">
      <alignment horizontal="left"/>
      <protection hidden="1"/>
    </xf>
    <xf numFmtId="49" fontId="7" fillId="0" borderId="54" xfId="0" applyNumberFormat="1" applyFont="1" applyFill="1" applyBorder="1" applyAlignment="1" applyProtection="1">
      <alignment horizontal="left"/>
      <protection hidden="1"/>
    </xf>
    <xf numFmtId="49" fontId="7" fillId="0" borderId="44" xfId="0" applyNumberFormat="1" applyFont="1" applyFill="1" applyBorder="1" applyAlignment="1" applyProtection="1">
      <alignment horizontal="left"/>
      <protection hidden="1"/>
    </xf>
    <xf numFmtId="0" fontId="7" fillId="0" borderId="0" xfId="5" applyFont="1" applyBorder="1" applyAlignment="1" applyProtection="1">
      <alignment horizontal="left"/>
      <protection hidden="1"/>
    </xf>
    <xf numFmtId="1" fontId="7" fillId="0" borderId="13" xfId="0" applyNumberFormat="1" applyFont="1" applyBorder="1" applyAlignment="1" applyProtection="1">
      <alignment horizontal="center"/>
      <protection locked="0" hidden="1"/>
    </xf>
    <xf numFmtId="1" fontId="7" fillId="0" borderId="17" xfId="0" applyNumberFormat="1" applyFont="1" applyFill="1" applyBorder="1" applyAlignment="1" applyProtection="1">
      <alignment horizontal="center"/>
      <protection locked="0" hidden="1"/>
    </xf>
    <xf numFmtId="1" fontId="44" fillId="0" borderId="29" xfId="0" applyNumberFormat="1" applyFont="1" applyBorder="1" applyAlignment="1" applyProtection="1">
      <alignment horizontal="center"/>
      <protection hidden="1"/>
    </xf>
    <xf numFmtId="0" fontId="7" fillId="0" borderId="59" xfId="5" applyFont="1" applyBorder="1" applyProtection="1">
      <protection hidden="1"/>
    </xf>
    <xf numFmtId="0" fontId="7" fillId="0" borderId="5" xfId="5" applyFont="1" applyBorder="1" applyProtection="1">
      <protection hidden="1"/>
    </xf>
    <xf numFmtId="0" fontId="42" fillId="0" borderId="47" xfId="50" applyFont="1" applyBorder="1" applyAlignment="1" applyProtection="1">
      <alignment vertical="center"/>
      <protection hidden="1"/>
    </xf>
    <xf numFmtId="0" fontId="41" fillId="0" borderId="15" xfId="50" applyFont="1" applyBorder="1" applyAlignment="1" applyProtection="1">
      <protection hidden="1"/>
    </xf>
    <xf numFmtId="0" fontId="11" fillId="0" borderId="15" xfId="50" applyFont="1" applyBorder="1" applyAlignment="1" applyProtection="1">
      <alignment horizontal="left"/>
      <protection hidden="1"/>
    </xf>
    <xf numFmtId="2" fontId="0" fillId="0" borderId="15" xfId="0" applyNumberFormat="1" applyFont="1" applyBorder="1" applyAlignment="1" applyProtection="1">
      <protection hidden="1"/>
    </xf>
    <xf numFmtId="0" fontId="7" fillId="0" borderId="60" xfId="5" applyFont="1" applyBorder="1" applyProtection="1">
      <protection hidden="1"/>
    </xf>
    <xf numFmtId="0" fontId="41" fillId="0" borderId="16" xfId="50" applyFont="1" applyBorder="1" applyAlignment="1" applyProtection="1">
      <protection hidden="1"/>
    </xf>
    <xf numFmtId="0" fontId="41" fillId="0" borderId="19" xfId="0" applyFont="1" applyBorder="1" applyProtection="1">
      <protection hidden="1"/>
    </xf>
    <xf numFmtId="0" fontId="0" fillId="0" borderId="3" xfId="0" applyFont="1" applyBorder="1" applyProtection="1">
      <protection hidden="1"/>
    </xf>
    <xf numFmtId="0" fontId="0" fillId="0" borderId="24" xfId="0" applyFont="1" applyBorder="1" applyProtection="1">
      <protection hidden="1"/>
    </xf>
    <xf numFmtId="2" fontId="0" fillId="0" borderId="24" xfId="0" applyNumberFormat="1" applyFont="1" applyBorder="1" applyAlignment="1" applyProtection="1">
      <protection hidden="1"/>
    </xf>
    <xf numFmtId="2" fontId="0" fillId="0" borderId="3" xfId="0" applyNumberFormat="1" applyFont="1" applyBorder="1" applyAlignment="1" applyProtection="1">
      <protection hidden="1"/>
    </xf>
    <xf numFmtId="0" fontId="41" fillId="0" borderId="19" xfId="50" applyFont="1" applyBorder="1" applyAlignment="1" applyProtection="1">
      <protection hidden="1"/>
    </xf>
    <xf numFmtId="0" fontId="41" fillId="0" borderId="19" xfId="50" applyNumberFormat="1" applyFont="1" applyBorder="1" applyAlignment="1" applyProtection="1">
      <alignment vertical="center"/>
      <protection hidden="1"/>
    </xf>
    <xf numFmtId="0" fontId="41" fillId="0" borderId="3" xfId="50" applyFont="1" applyBorder="1" applyAlignment="1" applyProtection="1">
      <protection hidden="1"/>
    </xf>
    <xf numFmtId="0" fontId="46" fillId="0" borderId="61" xfId="0" applyFont="1" applyBorder="1" applyProtection="1">
      <protection hidden="1"/>
    </xf>
    <xf numFmtId="2" fontId="0" fillId="0" borderId="62" xfId="0" applyNumberFormat="1" applyFont="1" applyBorder="1" applyAlignment="1" applyProtection="1">
      <protection hidden="1"/>
    </xf>
    <xf numFmtId="0" fontId="54" fillId="0" borderId="61" xfId="5" applyFont="1" applyBorder="1" applyProtection="1">
      <protection hidden="1"/>
    </xf>
    <xf numFmtId="0" fontId="54" fillId="0" borderId="63" xfId="5" applyFont="1" applyBorder="1" applyProtection="1">
      <protection hidden="1"/>
    </xf>
    <xf numFmtId="2" fontId="0" fillId="0" borderId="8" xfId="0" applyNumberFormat="1" applyFont="1" applyBorder="1" applyAlignment="1" applyProtection="1">
      <protection hidden="1"/>
    </xf>
    <xf numFmtId="9" fontId="0" fillId="0" borderId="62" xfId="2" applyFont="1" applyBorder="1" applyAlignment="1" applyProtection="1">
      <protection hidden="1"/>
    </xf>
    <xf numFmtId="9" fontId="0" fillId="0" borderId="8" xfId="2" applyFont="1" applyBorder="1" applyAlignment="1" applyProtection="1">
      <protection hidden="1"/>
    </xf>
    <xf numFmtId="0" fontId="0" fillId="0" borderId="19" xfId="0" applyFont="1" applyBorder="1" applyProtection="1">
      <protection hidden="1"/>
    </xf>
    <xf numFmtId="2" fontId="0" fillId="0" borderId="19" xfId="0" applyNumberFormat="1" applyFont="1" applyBorder="1" applyAlignment="1" applyProtection="1">
      <protection hidden="1"/>
    </xf>
    <xf numFmtId="0" fontId="41" fillId="0" borderId="47" xfId="50" applyFont="1" applyBorder="1" applyAlignment="1" applyProtection="1">
      <protection hidden="1"/>
    </xf>
    <xf numFmtId="9" fontId="0" fillId="0" borderId="0" xfId="2" applyFont="1" applyBorder="1" applyAlignment="1" applyProtection="1">
      <protection hidden="1"/>
    </xf>
    <xf numFmtId="0" fontId="7" fillId="0" borderId="33" xfId="50" applyNumberFormat="1" applyFont="1" applyFill="1" applyBorder="1" applyAlignment="1" applyProtection="1">
      <alignment horizontal="center"/>
      <protection locked="0" hidden="1"/>
    </xf>
    <xf numFmtId="0" fontId="7" fillId="0" borderId="20" xfId="50" applyNumberFormat="1" applyFont="1" applyFill="1" applyBorder="1" applyAlignment="1" applyProtection="1">
      <alignment horizontal="center"/>
      <protection locked="0" hidden="1"/>
    </xf>
    <xf numFmtId="1" fontId="7" fillId="2" borderId="5" xfId="0" applyNumberFormat="1" applyFont="1" applyFill="1" applyBorder="1" applyAlignment="1" applyProtection="1">
      <alignment horizontal="center"/>
      <protection hidden="1"/>
    </xf>
    <xf numFmtId="1" fontId="7" fillId="2" borderId="60" xfId="0" applyNumberFormat="1" applyFont="1" applyFill="1" applyBorder="1" applyAlignment="1" applyProtection="1">
      <alignment horizontal="center"/>
      <protection hidden="1"/>
    </xf>
    <xf numFmtId="1" fontId="7" fillId="2" borderId="25" xfId="0" applyNumberFormat="1" applyFont="1" applyFill="1" applyBorder="1" applyAlignment="1" applyProtection="1">
      <alignment horizontal="center"/>
      <protection hidden="1"/>
    </xf>
    <xf numFmtId="1" fontId="7" fillId="2" borderId="1" xfId="0" applyNumberFormat="1" applyFont="1" applyFill="1" applyBorder="1" applyAlignment="1" applyProtection="1">
      <alignment horizontal="center"/>
      <protection hidden="1"/>
    </xf>
    <xf numFmtId="0" fontId="7" fillId="0" borderId="64" xfId="50" applyNumberFormat="1" applyFont="1" applyFill="1" applyBorder="1" applyAlignment="1" applyProtection="1">
      <alignment horizontal="center"/>
      <protection locked="0" hidden="1"/>
    </xf>
    <xf numFmtId="1" fontId="7" fillId="2" borderId="16" xfId="0" applyNumberFormat="1" applyFont="1" applyFill="1" applyBorder="1" applyAlignment="1" applyProtection="1">
      <alignment horizontal="center"/>
      <protection hidden="1"/>
    </xf>
    <xf numFmtId="0" fontId="7" fillId="0" borderId="65" xfId="50" applyNumberFormat="1" applyFont="1" applyFill="1" applyBorder="1" applyAlignment="1" applyProtection="1">
      <alignment horizontal="center"/>
      <protection locked="0" hidden="1"/>
    </xf>
    <xf numFmtId="0" fontId="7" fillId="0" borderId="66" xfId="50" applyNumberFormat="1" applyFont="1" applyFill="1" applyBorder="1" applyAlignment="1" applyProtection="1">
      <alignment horizontal="center"/>
      <protection locked="0" hidden="1"/>
    </xf>
    <xf numFmtId="0" fontId="48" fillId="0" borderId="0" xfId="50" applyNumberFormat="1" applyFont="1" applyFill="1" applyBorder="1" applyAlignment="1" applyProtection="1">
      <alignment horizontal="right"/>
      <protection hidden="1"/>
    </xf>
    <xf numFmtId="0" fontId="50" fillId="0" borderId="0" xfId="50" applyFont="1" applyBorder="1" applyAlignment="1" applyProtection="1">
      <alignment horizontal="right"/>
      <protection hidden="1"/>
    </xf>
    <xf numFmtId="0" fontId="37" fillId="0" borderId="0" xfId="50" applyFont="1" applyBorder="1" applyAlignment="1" applyProtection="1">
      <alignment vertical="top" wrapText="1"/>
      <protection hidden="1"/>
    </xf>
    <xf numFmtId="1" fontId="44" fillId="0" borderId="25" xfId="0" applyNumberFormat="1" applyFont="1" applyFill="1" applyBorder="1" applyAlignment="1" applyProtection="1">
      <alignment horizontal="center"/>
      <protection hidden="1"/>
    </xf>
    <xf numFmtId="1" fontId="44" fillId="0" borderId="0" xfId="0" applyNumberFormat="1" applyFont="1" applyFill="1" applyBorder="1" applyAlignment="1" applyProtection="1">
      <alignment horizontal="center"/>
      <protection hidden="1"/>
    </xf>
    <xf numFmtId="1" fontId="44" fillId="0" borderId="1" xfId="0" applyNumberFormat="1" applyFont="1" applyFill="1" applyBorder="1" applyAlignment="1" applyProtection="1">
      <alignment horizontal="center"/>
      <protection hidden="1"/>
    </xf>
    <xf numFmtId="49" fontId="35" fillId="0" borderId="19" xfId="0" applyNumberFormat="1" applyFont="1" applyFill="1" applyBorder="1" applyAlignment="1" applyProtection="1">
      <alignment horizontal="center"/>
      <protection hidden="1"/>
    </xf>
    <xf numFmtId="49" fontId="35" fillId="0" borderId="24" xfId="0" applyNumberFormat="1" applyFont="1" applyFill="1" applyBorder="1" applyAlignment="1" applyProtection="1">
      <alignment horizontal="center"/>
      <protection hidden="1"/>
    </xf>
    <xf numFmtId="49" fontId="35" fillId="0" borderId="3" xfId="0" applyNumberFormat="1" applyFont="1" applyFill="1" applyBorder="1" applyAlignment="1" applyProtection="1">
      <alignment horizontal="center"/>
      <protection hidden="1"/>
    </xf>
    <xf numFmtId="49" fontId="44" fillId="0" borderId="48" xfId="0" applyNumberFormat="1" applyFont="1" applyFill="1" applyBorder="1" applyAlignment="1" applyProtection="1">
      <alignment horizontal="center"/>
      <protection hidden="1"/>
    </xf>
    <xf numFmtId="49" fontId="44" fillId="0" borderId="4" xfId="0" applyNumberFormat="1" applyFont="1" applyFill="1" applyBorder="1" applyAlignment="1" applyProtection="1">
      <alignment horizontal="center"/>
      <protection hidden="1"/>
    </xf>
    <xf numFmtId="49" fontId="44" fillId="0" borderId="21" xfId="0" applyNumberFormat="1" applyFont="1" applyFill="1" applyBorder="1" applyAlignment="1" applyProtection="1">
      <alignment horizontal="center"/>
      <protection hidden="1"/>
    </xf>
    <xf numFmtId="49" fontId="44" fillId="0" borderId="50" xfId="0" applyNumberFormat="1" applyFont="1" applyFill="1" applyBorder="1" applyAlignment="1" applyProtection="1">
      <alignment horizontal="center"/>
      <protection hidden="1"/>
    </xf>
    <xf numFmtId="49" fontId="44" fillId="0" borderId="58" xfId="0" applyNumberFormat="1" applyFont="1" applyFill="1" applyBorder="1" applyAlignment="1" applyProtection="1">
      <alignment horizontal="center"/>
      <protection hidden="1"/>
    </xf>
    <xf numFmtId="49" fontId="44" fillId="0" borderId="30" xfId="0" applyNumberFormat="1" applyFont="1" applyFill="1" applyBorder="1" applyAlignment="1" applyProtection="1">
      <alignment horizontal="center"/>
      <protection hidden="1"/>
    </xf>
    <xf numFmtId="49" fontId="44" fillId="0" borderId="47" xfId="0" applyNumberFormat="1" applyFont="1" applyFill="1" applyBorder="1" applyAlignment="1" applyProtection="1">
      <alignment horizontal="center"/>
      <protection hidden="1"/>
    </xf>
    <xf numFmtId="49" fontId="44" fillId="0" borderId="15" xfId="0" applyNumberFormat="1" applyFont="1" applyFill="1" applyBorder="1" applyAlignment="1" applyProtection="1">
      <alignment horizontal="center"/>
      <protection hidden="1"/>
    </xf>
    <xf numFmtId="49" fontId="44" fillId="0" borderId="16" xfId="0" applyNumberFormat="1" applyFont="1" applyFill="1" applyBorder="1" applyAlignment="1" applyProtection="1">
      <alignment horizontal="center"/>
      <protection hidden="1"/>
    </xf>
    <xf numFmtId="0" fontId="54" fillId="0" borderId="29" xfId="0" applyFont="1" applyFill="1" applyBorder="1" applyAlignment="1" applyProtection="1">
      <alignment horizontal="center"/>
      <protection hidden="1"/>
    </xf>
    <xf numFmtId="0" fontId="54" fillId="0" borderId="11" xfId="0" applyFont="1" applyFill="1" applyBorder="1" applyAlignment="1" applyProtection="1">
      <alignment horizontal="center"/>
      <protection hidden="1"/>
    </xf>
    <xf numFmtId="49" fontId="44" fillId="0" borderId="29" xfId="0" applyNumberFormat="1" applyFont="1" applyFill="1" applyBorder="1" applyAlignment="1" applyProtection="1">
      <alignment horizontal="center"/>
      <protection hidden="1"/>
    </xf>
    <xf numFmtId="49" fontId="44" fillId="0" borderId="10" xfId="0" applyNumberFormat="1" applyFont="1" applyFill="1" applyBorder="1" applyAlignment="1" applyProtection="1">
      <alignment horizontal="center"/>
      <protection hidden="1"/>
    </xf>
    <xf numFmtId="49" fontId="44" fillId="0" borderId="11" xfId="0" applyNumberFormat="1" applyFont="1" applyFill="1" applyBorder="1" applyAlignment="1" applyProtection="1">
      <alignment horizontal="center"/>
      <protection hidden="1"/>
    </xf>
    <xf numFmtId="49" fontId="44" fillId="0" borderId="25" xfId="0" applyNumberFormat="1" applyFont="1" applyFill="1" applyBorder="1" applyAlignment="1" applyProtection="1">
      <alignment horizontal="center"/>
      <protection hidden="1"/>
    </xf>
    <xf numFmtId="49" fontId="44" fillId="0" borderId="0" xfId="0" applyNumberFormat="1" applyFont="1" applyFill="1" applyBorder="1" applyAlignment="1" applyProtection="1">
      <alignment horizontal="center"/>
      <protection hidden="1"/>
    </xf>
    <xf numFmtId="49" fontId="44" fillId="0" borderId="1" xfId="0" applyNumberFormat="1" applyFont="1" applyFill="1" applyBorder="1" applyAlignment="1" applyProtection="1">
      <alignment horizontal="center"/>
      <protection hidden="1"/>
    </xf>
    <xf numFmtId="1" fontId="44" fillId="0" borderId="48" xfId="0" applyNumberFormat="1" applyFont="1" applyFill="1" applyBorder="1" applyAlignment="1" applyProtection="1">
      <alignment horizontal="center"/>
      <protection hidden="1"/>
    </xf>
    <xf numFmtId="1" fontId="44" fillId="0" borderId="4" xfId="0" applyNumberFormat="1" applyFont="1" applyFill="1" applyBorder="1" applyAlignment="1" applyProtection="1">
      <alignment horizontal="center"/>
      <protection hidden="1"/>
    </xf>
    <xf numFmtId="1" fontId="44" fillId="0" borderId="21" xfId="0" applyNumberFormat="1" applyFont="1" applyFill="1" applyBorder="1" applyAlignment="1" applyProtection="1">
      <alignment horizontal="center"/>
      <protection hidden="1"/>
    </xf>
    <xf numFmtId="1" fontId="44" fillId="0" borderId="29" xfId="0" applyNumberFormat="1" applyFont="1" applyFill="1" applyBorder="1" applyAlignment="1" applyProtection="1">
      <alignment horizontal="center"/>
      <protection hidden="1"/>
    </xf>
    <xf numFmtId="1" fontId="44" fillId="0" borderId="10" xfId="0" applyNumberFormat="1" applyFont="1" applyFill="1" applyBorder="1" applyAlignment="1" applyProtection="1">
      <alignment horizontal="center"/>
      <protection hidden="1"/>
    </xf>
    <xf numFmtId="1" fontId="44" fillId="0" borderId="11" xfId="0" applyNumberFormat="1" applyFont="1" applyFill="1" applyBorder="1" applyAlignment="1" applyProtection="1">
      <alignment horizontal="center"/>
      <protection hidden="1"/>
    </xf>
    <xf numFmtId="1" fontId="44" fillId="0" borderId="50" xfId="0" applyNumberFormat="1" applyFont="1" applyFill="1" applyBorder="1" applyAlignment="1" applyProtection="1">
      <alignment horizontal="center"/>
      <protection hidden="1"/>
    </xf>
    <xf numFmtId="1" fontId="44" fillId="0" borderId="58" xfId="0" applyNumberFormat="1" applyFont="1" applyFill="1" applyBorder="1" applyAlignment="1" applyProtection="1">
      <alignment horizontal="center"/>
      <protection hidden="1"/>
    </xf>
    <xf numFmtId="1" fontId="44" fillId="0" borderId="30" xfId="0" applyNumberFormat="1" applyFont="1" applyFill="1" applyBorder="1" applyAlignment="1" applyProtection="1">
      <alignment horizontal="center"/>
      <protection hidden="1"/>
    </xf>
    <xf numFmtId="49" fontId="54" fillId="0" borderId="48" xfId="5" applyNumberFormat="1" applyFont="1" applyFill="1" applyBorder="1" applyAlignment="1">
      <alignment horizontal="center"/>
    </xf>
    <xf numFmtId="49" fontId="54" fillId="0" borderId="4" xfId="5" applyNumberFormat="1" applyFont="1" applyFill="1" applyBorder="1" applyAlignment="1">
      <alignment horizontal="center"/>
    </xf>
    <xf numFmtId="49" fontId="54" fillId="0" borderId="21" xfId="5" applyNumberFormat="1" applyFont="1" applyFill="1" applyBorder="1" applyAlignment="1">
      <alignment horizontal="center"/>
    </xf>
    <xf numFmtId="49" fontId="54" fillId="0" borderId="50" xfId="5" applyNumberFormat="1" applyFont="1" applyFill="1" applyBorder="1" applyAlignment="1">
      <alignment horizontal="center"/>
    </xf>
    <xf numFmtId="49" fontId="54" fillId="0" borderId="58" xfId="5" applyNumberFormat="1" applyFont="1" applyFill="1" applyBorder="1" applyAlignment="1">
      <alignment horizontal="center"/>
    </xf>
    <xf numFmtId="49" fontId="54" fillId="0" borderId="30" xfId="5" applyNumberFormat="1" applyFont="1" applyFill="1" applyBorder="1" applyAlignment="1">
      <alignment horizontal="center"/>
    </xf>
    <xf numFmtId="49" fontId="54" fillId="0" borderId="47" xfId="5" applyNumberFormat="1" applyFont="1" applyFill="1" applyBorder="1" applyAlignment="1">
      <alignment horizontal="center"/>
    </xf>
    <xf numFmtId="49" fontId="54" fillId="0" borderId="15" xfId="5" applyNumberFormat="1" applyFont="1" applyFill="1" applyBorder="1" applyAlignment="1">
      <alignment horizontal="center"/>
    </xf>
    <xf numFmtId="49" fontId="54" fillId="0" borderId="16" xfId="5" applyNumberFormat="1" applyFont="1" applyFill="1" applyBorder="1" applyAlignment="1">
      <alignment horizontal="center"/>
    </xf>
    <xf numFmtId="1" fontId="44" fillId="0" borderId="56" xfId="0" applyNumberFormat="1" applyFont="1" applyFill="1" applyBorder="1" applyAlignment="1" applyProtection="1">
      <alignment horizontal="center"/>
      <protection hidden="1"/>
    </xf>
    <xf numFmtId="1" fontId="44" fillId="0" borderId="14" xfId="0" applyNumberFormat="1" applyFont="1" applyFill="1" applyBorder="1" applyAlignment="1" applyProtection="1">
      <alignment horizontal="center"/>
      <protection hidden="1"/>
    </xf>
    <xf numFmtId="1" fontId="44" fillId="0" borderId="23" xfId="0" applyNumberFormat="1" applyFont="1" applyFill="1" applyBorder="1" applyAlignment="1" applyProtection="1">
      <alignment horizontal="center"/>
      <protection hidden="1"/>
    </xf>
    <xf numFmtId="9" fontId="12" fillId="0" borderId="22" xfId="5" applyNumberFormat="1" applyFont="1" applyBorder="1" applyAlignment="1" applyProtection="1">
      <alignment horizontal="center" vertical="center"/>
      <protection locked="0"/>
    </xf>
    <xf numFmtId="9" fontId="12" fillId="0" borderId="27" xfId="5" applyNumberFormat="1" applyFont="1" applyBorder="1" applyAlignment="1" applyProtection="1">
      <alignment horizontal="center" vertical="center"/>
      <protection locked="0"/>
    </xf>
    <xf numFmtId="0" fontId="56" fillId="0" borderId="19" xfId="0" applyFont="1" applyBorder="1" applyAlignment="1" applyProtection="1">
      <alignment horizontal="right"/>
      <protection hidden="1"/>
    </xf>
    <xf numFmtId="0" fontId="56" fillId="0" borderId="24" xfId="0" applyFont="1" applyBorder="1" applyAlignment="1" applyProtection="1">
      <alignment horizontal="right"/>
      <protection hidden="1"/>
    </xf>
    <xf numFmtId="0" fontId="12" fillId="0" borderId="0" xfId="50" applyFont="1" applyBorder="1" applyAlignment="1" applyProtection="1">
      <alignment horizontal="right"/>
      <protection hidden="1"/>
    </xf>
    <xf numFmtId="0" fontId="8" fillId="36" borderId="0" xfId="5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right"/>
      <protection hidden="1"/>
    </xf>
    <xf numFmtId="0" fontId="58" fillId="3" borderId="19" xfId="0" applyFont="1" applyFill="1" applyBorder="1" applyAlignment="1" applyProtection="1">
      <alignment horizontal="center" vertical="center"/>
      <protection hidden="1"/>
    </xf>
    <xf numFmtId="0" fontId="58" fillId="3" borderId="24" xfId="0" applyFont="1" applyFill="1" applyBorder="1" applyAlignment="1" applyProtection="1">
      <alignment horizontal="center" vertical="center"/>
      <protection hidden="1"/>
    </xf>
    <xf numFmtId="0" fontId="58" fillId="3" borderId="3" xfId="0" applyFont="1" applyFill="1" applyBorder="1" applyAlignment="1" applyProtection="1">
      <alignment horizontal="center" vertical="center"/>
      <protection hidden="1"/>
    </xf>
    <xf numFmtId="0" fontId="49" fillId="3" borderId="0" xfId="0" applyFont="1" applyFill="1" applyAlignment="1" applyProtection="1">
      <alignment horizontal="center" wrapText="1"/>
      <protection hidden="1"/>
    </xf>
    <xf numFmtId="0" fontId="43" fillId="3" borderId="0" xfId="0" applyFont="1" applyFill="1" applyAlignment="1" applyProtection="1">
      <alignment horizontal="center" wrapText="1"/>
      <protection hidden="1"/>
    </xf>
    <xf numFmtId="0" fontId="53" fillId="0" borderId="0" xfId="0" applyFont="1" applyAlignment="1" applyProtection="1">
      <alignment horizontal="left"/>
      <protection hidden="1"/>
    </xf>
    <xf numFmtId="0" fontId="46" fillId="0" borderId="0" xfId="3" applyFont="1" applyBorder="1" applyAlignment="1" applyProtection="1">
      <alignment horizontal="left"/>
      <protection hidden="1"/>
    </xf>
    <xf numFmtId="10" fontId="12" fillId="0" borderId="22" xfId="5" applyNumberFormat="1" applyFont="1" applyBorder="1" applyAlignment="1" applyProtection="1">
      <alignment horizontal="center" vertical="center"/>
      <protection locked="0"/>
    </xf>
    <xf numFmtId="10" fontId="12" fillId="0" borderId="27" xfId="5" applyNumberFormat="1" applyFont="1" applyBorder="1" applyAlignment="1" applyProtection="1">
      <alignment horizontal="center" vertical="center"/>
      <protection locked="0"/>
    </xf>
    <xf numFmtId="0" fontId="58" fillId="3" borderId="15" xfId="0" applyFont="1" applyFill="1" applyBorder="1" applyAlignment="1" applyProtection="1">
      <alignment horizontal="center" vertical="center"/>
      <protection hidden="1"/>
    </xf>
    <xf numFmtId="0" fontId="58" fillId="3" borderId="16" xfId="0" applyFont="1" applyFill="1" applyBorder="1" applyAlignment="1" applyProtection="1">
      <alignment horizontal="center" vertical="center"/>
      <protection hidden="1"/>
    </xf>
    <xf numFmtId="0" fontId="58" fillId="3" borderId="19" xfId="3" applyFont="1" applyFill="1" applyBorder="1" applyAlignment="1" applyProtection="1">
      <alignment horizontal="left" vertical="center" wrapText="1"/>
      <protection hidden="1"/>
    </xf>
    <xf numFmtId="0" fontId="58" fillId="3" borderId="24" xfId="3" applyFont="1" applyFill="1" applyBorder="1" applyAlignment="1" applyProtection="1">
      <alignment horizontal="left" vertical="center" wrapText="1"/>
      <protection hidden="1"/>
    </xf>
    <xf numFmtId="0" fontId="58" fillId="3" borderId="15" xfId="3" applyFont="1" applyFill="1" applyBorder="1" applyAlignment="1" applyProtection="1">
      <alignment horizontal="left" vertical="center" wrapText="1"/>
      <protection hidden="1"/>
    </xf>
    <xf numFmtId="0" fontId="58" fillId="3" borderId="3" xfId="3" applyFont="1" applyFill="1" applyBorder="1" applyAlignment="1" applyProtection="1">
      <alignment horizontal="left" vertical="center" wrapText="1"/>
      <protection hidden="1"/>
    </xf>
    <xf numFmtId="2" fontId="54" fillId="0" borderId="29" xfId="0" applyNumberFormat="1" applyFont="1" applyFill="1" applyBorder="1" applyAlignment="1" applyProtection="1">
      <alignment horizontal="center"/>
      <protection hidden="1"/>
    </xf>
    <xf numFmtId="2" fontId="54" fillId="0" borderId="11" xfId="0" applyNumberFormat="1" applyFont="1" applyFill="1" applyBorder="1" applyAlignment="1" applyProtection="1">
      <alignment horizontal="center"/>
      <protection hidden="1"/>
    </xf>
    <xf numFmtId="49" fontId="7" fillId="0" borderId="56" xfId="0" applyNumberFormat="1" applyFont="1" applyFill="1" applyBorder="1" applyAlignment="1" applyProtection="1">
      <alignment horizontal="center"/>
      <protection hidden="1"/>
    </xf>
    <xf numFmtId="49" fontId="7" fillId="0" borderId="23" xfId="0" applyNumberFormat="1" applyFont="1" applyFill="1" applyBorder="1" applyAlignment="1" applyProtection="1">
      <alignment horizontal="center"/>
      <protection hidden="1"/>
    </xf>
    <xf numFmtId="49" fontId="7" fillId="0" borderId="48" xfId="0" applyNumberFormat="1" applyFont="1" applyFill="1" applyBorder="1" applyAlignment="1" applyProtection="1">
      <alignment horizontal="center"/>
      <protection hidden="1"/>
    </xf>
    <xf numFmtId="49" fontId="7" fillId="0" borderId="21" xfId="0" applyNumberFormat="1" applyFont="1" applyFill="1" applyBorder="1" applyAlignment="1" applyProtection="1">
      <alignment horizontal="center"/>
      <protection hidden="1"/>
    </xf>
    <xf numFmtId="49" fontId="7" fillId="0" borderId="29" xfId="0" applyNumberFormat="1" applyFont="1" applyFill="1" applyBorder="1" applyAlignment="1" applyProtection="1">
      <alignment horizontal="center"/>
      <protection hidden="1"/>
    </xf>
    <xf numFmtId="49" fontId="7" fillId="0" borderId="11" xfId="0" applyNumberFormat="1" applyFont="1" applyFill="1" applyBorder="1" applyAlignment="1" applyProtection="1">
      <alignment horizontal="center"/>
      <protection hidden="1"/>
    </xf>
    <xf numFmtId="2" fontId="54" fillId="0" borderId="56" xfId="0" applyNumberFormat="1" applyFont="1" applyFill="1" applyBorder="1" applyAlignment="1" applyProtection="1">
      <alignment horizontal="center"/>
      <protection hidden="1"/>
    </xf>
    <xf numFmtId="2" fontId="54" fillId="0" borderId="23" xfId="0" applyNumberFormat="1" applyFont="1" applyFill="1" applyBorder="1" applyAlignment="1" applyProtection="1">
      <alignment horizontal="center"/>
      <protection hidden="1"/>
    </xf>
    <xf numFmtId="49" fontId="7" fillId="0" borderId="50" xfId="0" applyNumberFormat="1" applyFont="1" applyFill="1" applyBorder="1" applyAlignment="1" applyProtection="1">
      <alignment horizontal="center"/>
      <protection hidden="1"/>
    </xf>
    <xf numFmtId="49" fontId="7" fillId="0" borderId="30" xfId="0" applyNumberFormat="1" applyFont="1" applyFill="1" applyBorder="1" applyAlignment="1" applyProtection="1">
      <alignment horizontal="center"/>
      <protection hidden="1"/>
    </xf>
    <xf numFmtId="0" fontId="40" fillId="0" borderId="0" xfId="5" applyFont="1" applyBorder="1" applyAlignment="1" applyProtection="1">
      <alignment horizontal="right"/>
      <protection hidden="1"/>
    </xf>
    <xf numFmtId="0" fontId="7" fillId="0" borderId="56" xfId="5" applyFont="1" applyBorder="1" applyAlignment="1" applyProtection="1">
      <alignment horizontal="center"/>
      <protection hidden="1"/>
    </xf>
    <xf numFmtId="0" fontId="7" fillId="0" borderId="14" xfId="5" applyFont="1" applyBorder="1" applyAlignment="1" applyProtection="1">
      <alignment horizontal="center"/>
      <protection hidden="1"/>
    </xf>
    <xf numFmtId="0" fontId="7" fillId="0" borderId="23" xfId="5" applyFont="1" applyBorder="1" applyAlignment="1" applyProtection="1">
      <alignment horizontal="center"/>
      <protection hidden="1"/>
    </xf>
    <xf numFmtId="44" fontId="59" fillId="0" borderId="56" xfId="1" applyFont="1" applyBorder="1" applyAlignment="1" applyProtection="1">
      <alignment horizontal="center"/>
      <protection hidden="1"/>
    </xf>
    <xf numFmtId="44" fontId="59" fillId="0" borderId="14" xfId="1" applyFont="1" applyBorder="1" applyAlignment="1" applyProtection="1">
      <alignment horizontal="center"/>
      <protection hidden="1"/>
    </xf>
    <xf numFmtId="44" fontId="59" fillId="0" borderId="23" xfId="1" applyFont="1" applyBorder="1" applyAlignment="1" applyProtection="1">
      <alignment horizontal="center"/>
      <protection hidden="1"/>
    </xf>
    <xf numFmtId="0" fontId="7" fillId="0" borderId="59" xfId="5" applyFont="1" applyBorder="1" applyAlignment="1" applyProtection="1">
      <alignment horizontal="center" vertical="center"/>
      <protection hidden="1"/>
    </xf>
    <xf numFmtId="0" fontId="7" fillId="0" borderId="60" xfId="5" applyFont="1" applyBorder="1" applyAlignment="1" applyProtection="1">
      <alignment horizontal="center" vertical="center"/>
      <protection hidden="1"/>
    </xf>
    <xf numFmtId="0" fontId="7" fillId="0" borderId="25" xfId="5" applyFont="1" applyBorder="1" applyAlignment="1" applyProtection="1">
      <alignment horizontal="center" vertical="center"/>
      <protection hidden="1"/>
    </xf>
    <xf numFmtId="0" fontId="7" fillId="0" borderId="1" xfId="5" applyFont="1" applyBorder="1" applyAlignment="1" applyProtection="1">
      <alignment horizontal="center" vertical="center"/>
      <protection hidden="1"/>
    </xf>
    <xf numFmtId="0" fontId="7" fillId="0" borderId="47" xfId="5" applyFont="1" applyBorder="1" applyAlignment="1" applyProtection="1">
      <alignment horizontal="center" vertical="center"/>
      <protection hidden="1"/>
    </xf>
    <xf numFmtId="0" fontId="7" fillId="0" borderId="16" xfId="5" applyFont="1" applyBorder="1" applyAlignment="1" applyProtection="1">
      <alignment horizontal="center" vertical="center"/>
      <protection hidden="1"/>
    </xf>
    <xf numFmtId="44" fontId="59" fillId="0" borderId="29" xfId="1" applyFont="1" applyBorder="1" applyAlignment="1" applyProtection="1">
      <alignment horizontal="center"/>
      <protection hidden="1"/>
    </xf>
    <xf numFmtId="44" fontId="59" fillId="0" borderId="10" xfId="1" applyFont="1" applyBorder="1" applyAlignment="1" applyProtection="1">
      <alignment horizontal="center"/>
      <protection hidden="1"/>
    </xf>
    <xf numFmtId="44" fontId="59" fillId="0" borderId="11" xfId="1" applyFont="1" applyBorder="1" applyAlignment="1" applyProtection="1">
      <alignment horizontal="center"/>
      <protection hidden="1"/>
    </xf>
    <xf numFmtId="44" fontId="59" fillId="0" borderId="48" xfId="1" applyFont="1" applyBorder="1" applyAlignment="1" applyProtection="1">
      <alignment horizontal="center"/>
      <protection hidden="1"/>
    </xf>
    <xf numFmtId="44" fontId="59" fillId="0" borderId="4" xfId="1" applyFont="1" applyBorder="1" applyAlignment="1" applyProtection="1">
      <alignment horizontal="center"/>
      <protection hidden="1"/>
    </xf>
    <xf numFmtId="44" fontId="59" fillId="0" borderId="21" xfId="1" applyFont="1" applyBorder="1" applyAlignment="1" applyProtection="1">
      <alignment horizontal="center"/>
      <protection hidden="1"/>
    </xf>
    <xf numFmtId="0" fontId="7" fillId="0" borderId="48" xfId="5" applyFont="1" applyBorder="1" applyAlignment="1" applyProtection="1">
      <alignment horizontal="center"/>
      <protection hidden="1"/>
    </xf>
    <xf numFmtId="0" fontId="7" fillId="0" borderId="4" xfId="5" applyFont="1" applyBorder="1" applyAlignment="1" applyProtection="1">
      <alignment horizontal="center"/>
      <protection hidden="1"/>
    </xf>
    <xf numFmtId="0" fontId="7" fillId="0" borderId="21" xfId="5" applyFont="1" applyBorder="1" applyAlignment="1" applyProtection="1">
      <alignment horizontal="center"/>
      <protection hidden="1"/>
    </xf>
    <xf numFmtId="0" fontId="7" fillId="0" borderId="29" xfId="5" applyFont="1" applyBorder="1" applyAlignment="1" applyProtection="1">
      <alignment horizontal="center"/>
      <protection hidden="1"/>
    </xf>
    <xf numFmtId="0" fontId="7" fillId="0" borderId="10" xfId="5" applyFont="1" applyBorder="1" applyAlignment="1" applyProtection="1">
      <alignment horizontal="center"/>
      <protection hidden="1"/>
    </xf>
    <xf numFmtId="0" fontId="7" fillId="0" borderId="11" xfId="5" applyFont="1" applyBorder="1" applyAlignment="1" applyProtection="1">
      <alignment horizontal="center"/>
      <protection hidden="1"/>
    </xf>
    <xf numFmtId="0" fontId="11" fillId="0" borderId="19" xfId="5" applyFont="1" applyBorder="1" applyAlignment="1" applyProtection="1">
      <alignment horizontal="center"/>
      <protection hidden="1"/>
    </xf>
    <xf numFmtId="0" fontId="11" fillId="0" borderId="24" xfId="5" applyFont="1" applyBorder="1" applyAlignment="1" applyProtection="1">
      <alignment horizontal="center"/>
      <protection hidden="1"/>
    </xf>
    <xf numFmtId="0" fontId="11" fillId="0" borderId="3" xfId="5" applyFont="1" applyBorder="1" applyAlignment="1" applyProtection="1">
      <alignment horizontal="center"/>
      <protection hidden="1"/>
    </xf>
    <xf numFmtId="0" fontId="59" fillId="0" borderId="19" xfId="5" applyFont="1" applyBorder="1" applyAlignment="1" applyProtection="1">
      <alignment horizontal="center"/>
      <protection hidden="1"/>
    </xf>
    <xf numFmtId="0" fontId="59" fillId="0" borderId="24" xfId="5" applyFont="1" applyBorder="1" applyAlignment="1" applyProtection="1">
      <alignment horizontal="center"/>
      <protection hidden="1"/>
    </xf>
    <xf numFmtId="0" fontId="59" fillId="0" borderId="3" xfId="5" applyFont="1" applyBorder="1" applyAlignment="1" applyProtection="1">
      <alignment horizontal="center"/>
      <protection hidden="1"/>
    </xf>
  </cellXfs>
  <cellStyles count="67">
    <cellStyle name="20% - Accent1 2" xfId="9" xr:uid="{00000000-0005-0000-0000-000000000000}"/>
    <cellStyle name="20% - Accent2 2" xfId="10" xr:uid="{00000000-0005-0000-0000-000001000000}"/>
    <cellStyle name="20% - Accent3 2" xfId="11" xr:uid="{00000000-0005-0000-0000-000002000000}"/>
    <cellStyle name="20% - Accent4 2" xfId="12" xr:uid="{00000000-0005-0000-0000-000003000000}"/>
    <cellStyle name="20% - Accent5 2" xfId="13" xr:uid="{00000000-0005-0000-0000-000004000000}"/>
    <cellStyle name="20% - Accent6 2" xfId="14" xr:uid="{00000000-0005-0000-0000-000005000000}"/>
    <cellStyle name="40% - Accent1 2" xfId="15" xr:uid="{00000000-0005-0000-0000-000006000000}"/>
    <cellStyle name="40% - Accent2 2" xfId="16" xr:uid="{00000000-0005-0000-0000-000007000000}"/>
    <cellStyle name="40% - Accent3 2" xfId="17" xr:uid="{00000000-0005-0000-0000-000008000000}"/>
    <cellStyle name="40% - Accent4 2" xfId="18" xr:uid="{00000000-0005-0000-0000-000009000000}"/>
    <cellStyle name="40% - Accent5 2" xfId="19" xr:uid="{00000000-0005-0000-0000-00000A000000}"/>
    <cellStyle name="40% - Accent6 2" xfId="20" xr:uid="{00000000-0005-0000-0000-00000B000000}"/>
    <cellStyle name="60% - Accent1 2" xfId="21" xr:uid="{00000000-0005-0000-0000-00000C000000}"/>
    <cellStyle name="60% - Accent2 2" xfId="22" xr:uid="{00000000-0005-0000-0000-00000D000000}"/>
    <cellStyle name="60% - Accent3 2" xfId="23" xr:uid="{00000000-0005-0000-0000-00000E000000}"/>
    <cellStyle name="60% - Accent4 2" xfId="24" xr:uid="{00000000-0005-0000-0000-00000F000000}"/>
    <cellStyle name="60% - Accent5 2" xfId="25" xr:uid="{00000000-0005-0000-0000-000010000000}"/>
    <cellStyle name="60% - Accent6 2" xfId="26" xr:uid="{00000000-0005-0000-0000-000011000000}"/>
    <cellStyle name="Accent1 2" xfId="27" xr:uid="{00000000-0005-0000-0000-000012000000}"/>
    <cellStyle name="Accent2 2" xfId="28" xr:uid="{00000000-0005-0000-0000-000013000000}"/>
    <cellStyle name="Accent3 2" xfId="29" xr:uid="{00000000-0005-0000-0000-000014000000}"/>
    <cellStyle name="Accent4 2" xfId="30" xr:uid="{00000000-0005-0000-0000-000015000000}"/>
    <cellStyle name="Accent5 2" xfId="31" xr:uid="{00000000-0005-0000-0000-000016000000}"/>
    <cellStyle name="Accent6 2" xfId="32" xr:uid="{00000000-0005-0000-0000-000017000000}"/>
    <cellStyle name="Bad 2" xfId="33" xr:uid="{00000000-0005-0000-0000-000018000000}"/>
    <cellStyle name="Calculation 2" xfId="34" xr:uid="{00000000-0005-0000-0000-000019000000}"/>
    <cellStyle name="Check Cell 2" xfId="35" xr:uid="{00000000-0005-0000-0000-00001A000000}"/>
    <cellStyle name="Currency" xfId="1" builtinId="4"/>
    <cellStyle name="Currency 2" xfId="37" xr:uid="{00000000-0005-0000-0000-00001C000000}"/>
    <cellStyle name="Currency 2 2" xfId="66" xr:uid="{00000000-0005-0000-0000-00001D000000}"/>
    <cellStyle name="Currency 3" xfId="36" xr:uid="{00000000-0005-0000-0000-00001E000000}"/>
    <cellStyle name="Currency 3 2" xfId="65" xr:uid="{00000000-0005-0000-0000-00001F000000}"/>
    <cellStyle name="Currency 4" xfId="63" xr:uid="{00000000-0005-0000-0000-000020000000}"/>
    <cellStyle name="Explanatory Text 2" xfId="38" xr:uid="{00000000-0005-0000-0000-000021000000}"/>
    <cellStyle name="Good 2" xfId="39" xr:uid="{00000000-0005-0000-0000-000022000000}"/>
    <cellStyle name="Heading 1 2" xfId="40" xr:uid="{00000000-0005-0000-0000-000023000000}"/>
    <cellStyle name="Heading 2 2" xfId="41" xr:uid="{00000000-0005-0000-0000-000024000000}"/>
    <cellStyle name="Heading 3 2" xfId="42" xr:uid="{00000000-0005-0000-0000-000025000000}"/>
    <cellStyle name="Heading 4 2" xfId="43" xr:uid="{00000000-0005-0000-0000-000026000000}"/>
    <cellStyle name="Hyperlink" xfId="4" builtinId="8"/>
    <cellStyle name="Hyperlink 2" xfId="44" xr:uid="{00000000-0005-0000-0000-000028000000}"/>
    <cellStyle name="Input 2" xfId="45" xr:uid="{00000000-0005-0000-0000-000029000000}"/>
    <cellStyle name="Linked Cell 2" xfId="46" xr:uid="{00000000-0005-0000-0000-00002A000000}"/>
    <cellStyle name="Migliaia (0)_recap02" xfId="47" xr:uid="{00000000-0005-0000-0000-00002B000000}"/>
    <cellStyle name="Migliaia [0]_2005 Nordica boot price scenario #6" xfId="48" xr:uid="{00000000-0005-0000-0000-00002C000000}"/>
    <cellStyle name="Neutral 2" xfId="49" xr:uid="{00000000-0005-0000-0000-00002D000000}"/>
    <cellStyle name="Normal" xfId="0" builtinId="0"/>
    <cellStyle name="Normal 13" xfId="7" xr:uid="{00000000-0005-0000-0000-00002F000000}"/>
    <cellStyle name="Normal 13 2" xfId="64" xr:uid="{00000000-0005-0000-0000-000030000000}"/>
    <cellStyle name="Normal 2" xfId="5" xr:uid="{00000000-0005-0000-0000-000031000000}"/>
    <cellStyle name="Normal 2 2" xfId="50" xr:uid="{00000000-0005-0000-0000-000032000000}"/>
    <cellStyle name="Normal 3" xfId="51" xr:uid="{00000000-0005-0000-0000-000033000000}"/>
    <cellStyle name="Normal_RB06 orderform V.3.0" xfId="3" xr:uid="{00000000-0005-0000-0000-000034000000}"/>
    <cellStyle name="Normale 3 2" xfId="6" xr:uid="{00000000-0005-0000-0000-000035000000}"/>
    <cellStyle name="Normale_2005 Nordica boot price scenario #6" xfId="52" xr:uid="{00000000-0005-0000-0000-000036000000}"/>
    <cellStyle name="Note" xfId="8" builtinId="10" customBuiltin="1"/>
    <cellStyle name="Output 2" xfId="53" xr:uid="{00000000-0005-0000-0000-000038000000}"/>
    <cellStyle name="Percent" xfId="2" builtinId="5"/>
    <cellStyle name="Percent 2" xfId="54" xr:uid="{00000000-0005-0000-0000-00003A000000}"/>
    <cellStyle name="Standard_xxx" xfId="55" xr:uid="{00000000-0005-0000-0000-00003B000000}"/>
    <cellStyle name="Title 2" xfId="56" xr:uid="{00000000-0005-0000-0000-00003C000000}"/>
    <cellStyle name="Total 2" xfId="57" xr:uid="{00000000-0005-0000-0000-00003D000000}"/>
    <cellStyle name="Valuta (0)_recap02" xfId="58" xr:uid="{00000000-0005-0000-0000-00003E000000}"/>
    <cellStyle name="Valuta_2005 Nordica boot price scenario #6" xfId="59" xr:uid="{00000000-0005-0000-0000-00003F000000}"/>
    <cellStyle name="Währung [0]_Personal 2003" xfId="60" xr:uid="{00000000-0005-0000-0000-000040000000}"/>
    <cellStyle name="Währung_Personal 2003" xfId="61" xr:uid="{00000000-0005-0000-0000-000041000000}"/>
    <cellStyle name="Warning Text 2" xfId="62" xr:uid="{00000000-0005-0000-0000-000042000000}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3300"/>
      <color rgb="FF993300"/>
      <color rgb="FF9966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533401</xdr:colOff>
      <xdr:row>0</xdr:row>
      <xdr:rowOff>152400</xdr:rowOff>
    </xdr:from>
    <xdr:to>
      <xdr:col>28</xdr:col>
      <xdr:colOff>1390652</xdr:colOff>
      <xdr:row>6</xdr:row>
      <xdr:rowOff>183127</xdr:rowOff>
    </xdr:to>
    <xdr:pic>
      <xdr:nvPicPr>
        <xdr:cNvPr id="2" name="Picture 1" descr="Description: cid:CD7CD8DE-3011-4E2D-8FCB-972C2B825048@nrbsports.loc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1" y="152400"/>
          <a:ext cx="1866900" cy="1318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414337</xdr:colOff>
      <xdr:row>1</xdr:row>
      <xdr:rowOff>57149</xdr:rowOff>
    </xdr:from>
    <xdr:to>
      <xdr:col>21</xdr:col>
      <xdr:colOff>119060</xdr:colOff>
      <xdr:row>4</xdr:row>
      <xdr:rowOff>135141</xdr:rowOff>
    </xdr:to>
    <xdr:pic>
      <xdr:nvPicPr>
        <xdr:cNvPr id="6" name="Picture 6" descr="C:\Users\User\AppData\Local\Microsoft\Windows\Temporary Internet Files\Content.Outlook\QROYDNQC\Horizontal_RED (2)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2362" y="333374"/>
          <a:ext cx="4848224" cy="706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130969</xdr:colOff>
      <xdr:row>5</xdr:row>
      <xdr:rowOff>5165</xdr:rowOff>
    </xdr:from>
    <xdr:to>
      <xdr:col>20</xdr:col>
      <xdr:colOff>321469</xdr:colOff>
      <xdr:row>8</xdr:row>
      <xdr:rowOff>170779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3EB8BB5-F43C-43D0-8662-84B31EE4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6157" y="1005290"/>
          <a:ext cx="4476750" cy="808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B11%20OrderForm%20V.4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cnicagroup.ca/CSR-Warranty-Logistics-Operations/E-Forms,%20Booking%20Orders%20&amp;%20Confirmation%20letters/Electronic%20E-Forms%20sent%20to%20reps/2015/TCBZ15/1516%20BlizzTec%20ORDER%20FORM%20v.3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"/>
      <sheetName val="OrderForm"/>
      <sheetName val="Summary"/>
      <sheetName val="Retail"/>
      <sheetName val="Rental"/>
      <sheetName val="Parts"/>
      <sheetName val="BonDeCommande"/>
      <sheetName val="Sommaire"/>
      <sheetName val="Détail"/>
      <sheetName val="Location"/>
      <sheetName val="Pièces"/>
      <sheetName val="Calculation"/>
      <sheetName val="DealerD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E12">
            <v>40575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4">
          <cell r="K4"/>
        </row>
        <row r="6">
          <cell r="K6"/>
        </row>
        <row r="7">
          <cell r="K7"/>
        </row>
        <row r="8">
          <cell r="K8"/>
        </row>
        <row r="9">
          <cell r="K9"/>
        </row>
        <row r="10">
          <cell r="K10"/>
        </row>
        <row r="11">
          <cell r="B11">
            <v>0</v>
          </cell>
          <cell r="C11">
            <v>0</v>
          </cell>
          <cell r="E11">
            <v>0</v>
          </cell>
          <cell r="F11">
            <v>0</v>
          </cell>
          <cell r="K11"/>
        </row>
        <row r="17">
          <cell r="C17" t="str">
            <v>S</v>
          </cell>
        </row>
        <row r="18">
          <cell r="C18" t="str">
            <v>S</v>
          </cell>
        </row>
        <row r="19">
          <cell r="C19" t="str">
            <v>S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magasin"/>
      <sheetName val="Som_Sum"/>
      <sheetName val="SkisRetail"/>
      <sheetName val="BootsRetail"/>
      <sheetName val="Accessories"/>
      <sheetName val="DemoSkis"/>
      <sheetName val="Skis DemoRental"/>
      <sheetName val="BootsRental"/>
    </sheetNames>
    <sheetDataSet>
      <sheetData sheetId="0"/>
      <sheetData sheetId="1">
        <row r="5">
          <cell r="C5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s@tecnicagroup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67"/>
  <sheetViews>
    <sheetView showGridLines="0" showZeros="0" tabSelected="1" topLeftCell="A61" zoomScale="70" zoomScaleNormal="70" zoomScaleSheetLayoutView="80" workbookViewId="0">
      <selection activeCell="S85" sqref="S85"/>
    </sheetView>
  </sheetViews>
  <sheetFormatPr defaultColWidth="9" defaultRowHeight="16.5"/>
  <cols>
    <col min="1" max="1" width="1.875" style="30" customWidth="1"/>
    <col min="2" max="2" width="21.875" style="30" customWidth="1"/>
    <col min="3" max="3" width="22.75" style="199" customWidth="1"/>
    <col min="4" max="4" width="63.375" style="30" bestFit="1" customWidth="1"/>
    <col min="5" max="6" width="5.875" style="30" customWidth="1"/>
    <col min="7" max="7" width="6" style="30" customWidth="1"/>
    <col min="8" max="26" width="5.625" style="30" customWidth="1"/>
    <col min="27" max="27" width="9.75" style="40" customWidth="1"/>
    <col min="28" max="28" width="13.25" style="30" customWidth="1"/>
    <col min="29" max="29" width="19.125" style="30" customWidth="1"/>
    <col min="30" max="30" width="1.875" style="30" customWidth="1"/>
    <col min="31" max="16384" width="9" style="30"/>
  </cols>
  <sheetData>
    <row r="1" spans="2:30" ht="11.25" customHeight="1"/>
    <row r="2" spans="2:30" ht="17.25">
      <c r="B2" s="309" t="s">
        <v>78</v>
      </c>
      <c r="C2" s="309"/>
      <c r="D2" s="1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AA2" s="42"/>
    </row>
    <row r="3" spans="2:30" ht="17.25">
      <c r="B3" s="196"/>
      <c r="C3" s="196" t="s">
        <v>79</v>
      </c>
      <c r="D3" s="10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2:30" ht="17.25">
      <c r="B4" s="196"/>
      <c r="C4" s="196" t="s">
        <v>80</v>
      </c>
      <c r="D4" s="1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2:30" ht="17.25">
      <c r="B5" s="309" t="s">
        <v>106</v>
      </c>
      <c r="C5" s="309"/>
      <c r="D5" s="10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30" ht="17.25">
      <c r="B6" s="310" t="s">
        <v>81</v>
      </c>
      <c r="C6" s="310"/>
      <c r="D6" s="31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2:30" ht="17.25">
      <c r="B7" s="309" t="s">
        <v>82</v>
      </c>
      <c r="C7" s="311"/>
      <c r="D7" s="21" t="s">
        <v>102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2:30" ht="17.25">
      <c r="B8" s="309" t="s">
        <v>83</v>
      </c>
      <c r="C8" s="309"/>
      <c r="D8" s="1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B8" s="43" t="s">
        <v>88</v>
      </c>
    </row>
    <row r="9" spans="2:30" ht="18.75">
      <c r="B9" s="309" t="s">
        <v>84</v>
      </c>
      <c r="C9" s="309"/>
      <c r="D9" s="1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B9" s="19" t="s">
        <v>0</v>
      </c>
    </row>
    <row r="10" spans="2:30" ht="17.25">
      <c r="B10" s="309" t="s">
        <v>85</v>
      </c>
      <c r="C10" s="309"/>
      <c r="D10" s="10"/>
      <c r="E10" s="41"/>
      <c r="F10" s="41"/>
      <c r="G10" s="44"/>
      <c r="H10" s="44"/>
      <c r="I10" s="44"/>
      <c r="J10" s="44"/>
      <c r="K10" s="44"/>
      <c r="L10" s="44"/>
      <c r="M10" s="44"/>
      <c r="N10" s="11"/>
      <c r="O10" s="11"/>
      <c r="P10" s="11"/>
      <c r="Q10" s="11"/>
      <c r="R10" s="11"/>
      <c r="S10" s="41"/>
      <c r="T10" s="41"/>
      <c r="U10" s="41"/>
      <c r="V10" s="41"/>
      <c r="W10" s="41"/>
      <c r="X10" s="41"/>
      <c r="Y10" s="41"/>
      <c r="Z10" s="41"/>
      <c r="AB10" s="318" t="s">
        <v>89</v>
      </c>
      <c r="AC10" s="318"/>
      <c r="AD10" s="318"/>
    </row>
    <row r="11" spans="2:30" ht="17.25">
      <c r="B11" s="258"/>
      <c r="C11" s="196" t="s">
        <v>191</v>
      </c>
      <c r="D11" s="10"/>
      <c r="E11" s="41"/>
      <c r="F11" s="315" t="s">
        <v>103</v>
      </c>
      <c r="G11" s="316"/>
      <c r="H11" s="316"/>
      <c r="I11" s="316"/>
      <c r="J11" s="316"/>
      <c r="K11" s="316"/>
      <c r="L11" s="316"/>
      <c r="R11" s="41"/>
      <c r="S11" s="41"/>
      <c r="AA11" s="41"/>
    </row>
    <row r="12" spans="2:30" ht="20.25">
      <c r="B12" s="259"/>
      <c r="C12" s="196" t="s">
        <v>79</v>
      </c>
      <c r="D12" s="10"/>
      <c r="E12" s="41"/>
      <c r="F12" s="316"/>
      <c r="G12" s="316"/>
      <c r="H12" s="316"/>
      <c r="I12" s="316"/>
      <c r="J12" s="316"/>
      <c r="K12" s="316"/>
      <c r="L12" s="316"/>
      <c r="M12" s="12"/>
      <c r="N12" s="22"/>
      <c r="O12" s="22"/>
      <c r="P12" s="22"/>
      <c r="Q12" s="12"/>
      <c r="R12" s="41"/>
      <c r="S12" s="41"/>
      <c r="T12" s="41"/>
      <c r="U12" s="41"/>
      <c r="V12" s="41"/>
      <c r="W12" s="41"/>
      <c r="X12" s="41"/>
      <c r="Y12" s="41"/>
      <c r="Z12" s="41"/>
    </row>
    <row r="13" spans="2:30" ht="16.5" customHeight="1">
      <c r="B13" s="45"/>
      <c r="C13" s="200"/>
      <c r="D13" s="46"/>
      <c r="E13" s="47"/>
      <c r="F13" s="316"/>
      <c r="G13" s="316"/>
      <c r="H13" s="316"/>
      <c r="I13" s="316"/>
      <c r="J13" s="316"/>
      <c r="K13" s="316"/>
      <c r="L13" s="316"/>
      <c r="N13" s="48"/>
      <c r="O13" s="13" t="s">
        <v>90</v>
      </c>
      <c r="P13" s="13"/>
      <c r="S13" s="40"/>
    </row>
    <row r="14" spans="2:30" ht="39.75" customHeight="1">
      <c r="B14" s="317" t="s">
        <v>400</v>
      </c>
      <c r="C14" s="317"/>
      <c r="D14" s="317"/>
      <c r="E14" s="47"/>
      <c r="F14" s="49" t="s">
        <v>104</v>
      </c>
      <c r="R14" s="14"/>
    </row>
    <row r="15" spans="2:30" ht="15" customHeight="1" thickBot="1">
      <c r="F15" s="49" t="s">
        <v>105</v>
      </c>
      <c r="AC15" s="50"/>
    </row>
    <row r="16" spans="2:30" ht="34.5" customHeight="1" thickBot="1">
      <c r="B16" s="312" t="s">
        <v>61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4"/>
    </row>
    <row r="17" spans="1:29" s="51" customFormat="1" ht="24.75" thickBot="1">
      <c r="B17" s="144" t="s">
        <v>1</v>
      </c>
      <c r="C17" s="201" t="s">
        <v>40</v>
      </c>
      <c r="D17" s="77" t="s">
        <v>139</v>
      </c>
      <c r="E17" s="145" t="s">
        <v>41</v>
      </c>
      <c r="F17" s="146" t="s">
        <v>42</v>
      </c>
      <c r="G17" s="147" t="s">
        <v>43</v>
      </c>
      <c r="H17" s="146" t="s">
        <v>44</v>
      </c>
      <c r="I17" s="147" t="s">
        <v>45</v>
      </c>
      <c r="J17" s="146" t="s">
        <v>46</v>
      </c>
      <c r="K17" s="147" t="s">
        <v>47</v>
      </c>
      <c r="L17" s="146" t="s">
        <v>48</v>
      </c>
      <c r="M17" s="147" t="s">
        <v>49</v>
      </c>
      <c r="N17" s="146" t="s">
        <v>50</v>
      </c>
      <c r="O17" s="147" t="s">
        <v>51</v>
      </c>
      <c r="P17" s="146" t="s">
        <v>52</v>
      </c>
      <c r="Q17" s="147" t="s">
        <v>53</v>
      </c>
      <c r="R17" s="146" t="s">
        <v>54</v>
      </c>
      <c r="S17" s="146" t="s">
        <v>55</v>
      </c>
      <c r="T17" s="77" t="s">
        <v>56</v>
      </c>
      <c r="U17" s="38"/>
      <c r="V17" s="38"/>
      <c r="W17" s="38"/>
      <c r="X17" s="38"/>
      <c r="Y17" s="38"/>
      <c r="Z17" s="38"/>
      <c r="AA17" s="77" t="s">
        <v>12</v>
      </c>
      <c r="AB17" s="78" t="s">
        <v>193</v>
      </c>
      <c r="AC17" s="148" t="s">
        <v>13</v>
      </c>
    </row>
    <row r="18" spans="1:29" ht="20.25">
      <c r="A18" s="52"/>
      <c r="B18" s="53" t="s">
        <v>224</v>
      </c>
      <c r="C18" s="53">
        <v>30185207</v>
      </c>
      <c r="D18" s="53" t="s">
        <v>204</v>
      </c>
      <c r="E18" s="162"/>
      <c r="F18" s="162"/>
      <c r="G18" s="162"/>
      <c r="H18" s="162"/>
      <c r="I18" s="163"/>
      <c r="J18" s="163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2"/>
      <c r="V18" s="162"/>
      <c r="W18" s="162"/>
      <c r="X18" s="162"/>
      <c r="Y18" s="162"/>
      <c r="Z18" s="162"/>
      <c r="AA18" s="55">
        <f>SUM(E18:Z18)</f>
        <v>0</v>
      </c>
      <c r="AB18" s="56">
        <v>450</v>
      </c>
      <c r="AC18" s="57">
        <f>AA18*AB18</f>
        <v>0</v>
      </c>
    </row>
    <row r="19" spans="1:29" ht="20.25">
      <c r="A19" s="58"/>
      <c r="B19" s="59" t="s">
        <v>225</v>
      </c>
      <c r="C19" s="59">
        <v>30185209</v>
      </c>
      <c r="D19" s="59" t="s">
        <v>206</v>
      </c>
      <c r="E19" s="162"/>
      <c r="F19" s="162"/>
      <c r="G19" s="162"/>
      <c r="H19" s="162"/>
      <c r="I19" s="165"/>
      <c r="J19" s="166"/>
      <c r="K19" s="166"/>
      <c r="L19" s="166"/>
      <c r="M19" s="165"/>
      <c r="N19" s="166"/>
      <c r="O19" s="165"/>
      <c r="P19" s="166"/>
      <c r="Q19" s="165"/>
      <c r="R19" s="166"/>
      <c r="S19" s="165"/>
      <c r="T19" s="166"/>
      <c r="U19" s="162"/>
      <c r="V19" s="162"/>
      <c r="W19" s="162"/>
      <c r="X19" s="162"/>
      <c r="Y19" s="162"/>
      <c r="Z19" s="162"/>
      <c r="AA19" s="55">
        <f t="shared" ref="AA19:AA25" si="0">SUM(E19:Z19)</f>
        <v>0</v>
      </c>
      <c r="AB19" s="56">
        <v>385</v>
      </c>
      <c r="AC19" s="57">
        <f t="shared" ref="AC19:AC25" si="1">AA19*AB19</f>
        <v>0</v>
      </c>
    </row>
    <row r="20" spans="1:29" ht="20.25">
      <c r="A20" s="58"/>
      <c r="B20" s="59" t="s">
        <v>226</v>
      </c>
      <c r="C20" s="59">
        <v>30185211</v>
      </c>
      <c r="D20" s="59" t="s">
        <v>207</v>
      </c>
      <c r="E20" s="162"/>
      <c r="F20" s="162"/>
      <c r="G20" s="162"/>
      <c r="H20" s="162"/>
      <c r="I20" s="165"/>
      <c r="J20" s="166"/>
      <c r="K20" s="166"/>
      <c r="L20" s="165"/>
      <c r="M20" s="166"/>
      <c r="N20" s="166"/>
      <c r="O20" s="166"/>
      <c r="P20" s="166"/>
      <c r="Q20" s="166"/>
      <c r="R20" s="165"/>
      <c r="S20" s="166"/>
      <c r="T20" s="165"/>
      <c r="U20" s="162"/>
      <c r="V20" s="162"/>
      <c r="W20" s="162"/>
      <c r="X20" s="162"/>
      <c r="Y20" s="162"/>
      <c r="Z20" s="162"/>
      <c r="AA20" s="55">
        <f t="shared" si="0"/>
        <v>0</v>
      </c>
      <c r="AB20" s="56">
        <v>320</v>
      </c>
      <c r="AC20" s="57">
        <f t="shared" si="1"/>
        <v>0</v>
      </c>
    </row>
    <row r="21" spans="1:29" ht="20.25">
      <c r="A21" s="52"/>
      <c r="B21" s="59" t="s">
        <v>227</v>
      </c>
      <c r="C21" s="59" t="s">
        <v>228</v>
      </c>
      <c r="D21" s="59" t="s">
        <v>142</v>
      </c>
      <c r="E21" s="167"/>
      <c r="F21" s="166"/>
      <c r="G21" s="166"/>
      <c r="H21" s="166"/>
      <c r="I21" s="166"/>
      <c r="J21" s="166"/>
      <c r="K21" s="166"/>
      <c r="L21" s="166"/>
      <c r="M21" s="165"/>
      <c r="N21" s="166"/>
      <c r="O21" s="165"/>
      <c r="P21" s="165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55">
        <f t="shared" si="0"/>
        <v>0</v>
      </c>
      <c r="AB21" s="56">
        <v>385</v>
      </c>
      <c r="AC21" s="57">
        <f t="shared" ref="AC21" si="2">AA21*AB21</f>
        <v>0</v>
      </c>
    </row>
    <row r="22" spans="1:29" ht="20.25">
      <c r="A22" s="52"/>
      <c r="B22" s="59" t="s">
        <v>229</v>
      </c>
      <c r="C22" s="59" t="s">
        <v>230</v>
      </c>
      <c r="D22" s="59" t="s">
        <v>208</v>
      </c>
      <c r="E22" s="167"/>
      <c r="F22" s="166"/>
      <c r="G22" s="166"/>
      <c r="H22" s="166"/>
      <c r="I22" s="166"/>
      <c r="J22" s="166"/>
      <c r="K22" s="166"/>
      <c r="L22" s="166"/>
      <c r="M22" s="165"/>
      <c r="N22" s="166"/>
      <c r="O22" s="165"/>
      <c r="P22" s="165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55">
        <f t="shared" si="0"/>
        <v>0</v>
      </c>
      <c r="AB22" s="56">
        <v>352</v>
      </c>
      <c r="AC22" s="57">
        <f t="shared" si="1"/>
        <v>0</v>
      </c>
    </row>
    <row r="23" spans="1:29" ht="20.25">
      <c r="A23" s="58"/>
      <c r="B23" s="59" t="s">
        <v>231</v>
      </c>
      <c r="C23" s="59">
        <v>30185213</v>
      </c>
      <c r="D23" s="59" t="s">
        <v>209</v>
      </c>
      <c r="E23" s="167"/>
      <c r="F23" s="166"/>
      <c r="G23" s="166"/>
      <c r="H23" s="166"/>
      <c r="I23" s="166"/>
      <c r="J23" s="166"/>
      <c r="K23" s="166"/>
      <c r="L23" s="166"/>
      <c r="M23" s="165"/>
      <c r="N23" s="166"/>
      <c r="O23" s="165"/>
      <c r="P23" s="165"/>
      <c r="Q23" s="168"/>
      <c r="R23" s="162"/>
      <c r="S23" s="162"/>
      <c r="T23" s="162"/>
      <c r="U23" s="162"/>
      <c r="V23" s="162"/>
      <c r="W23" s="162"/>
      <c r="X23" s="162"/>
      <c r="Y23" s="162"/>
      <c r="Z23" s="162"/>
      <c r="AA23" s="55">
        <f t="shared" si="0"/>
        <v>0</v>
      </c>
      <c r="AB23" s="61">
        <v>320</v>
      </c>
      <c r="AC23" s="57">
        <f t="shared" ref="AC23" si="3">AA23*AB23</f>
        <v>0</v>
      </c>
    </row>
    <row r="24" spans="1:29" ht="20.25">
      <c r="A24" s="58"/>
      <c r="B24" s="59" t="s">
        <v>232</v>
      </c>
      <c r="C24" s="59" t="s">
        <v>233</v>
      </c>
      <c r="D24" s="59" t="s">
        <v>210</v>
      </c>
      <c r="E24" s="167"/>
      <c r="F24" s="166"/>
      <c r="G24" s="166"/>
      <c r="H24" s="166"/>
      <c r="I24" s="166"/>
      <c r="J24" s="166"/>
      <c r="K24" s="166"/>
      <c r="L24" s="166"/>
      <c r="M24" s="165"/>
      <c r="N24" s="166"/>
      <c r="O24" s="165"/>
      <c r="P24" s="165"/>
      <c r="Q24" s="168"/>
      <c r="R24" s="162"/>
      <c r="S24" s="162"/>
      <c r="T24" s="162"/>
      <c r="U24" s="162"/>
      <c r="V24" s="162"/>
      <c r="W24" s="162"/>
      <c r="X24" s="162"/>
      <c r="Y24" s="162"/>
      <c r="Z24" s="162"/>
      <c r="AA24" s="55">
        <f t="shared" si="0"/>
        <v>0</v>
      </c>
      <c r="AB24" s="61">
        <v>320</v>
      </c>
      <c r="AC24" s="57">
        <f t="shared" si="1"/>
        <v>0</v>
      </c>
    </row>
    <row r="25" spans="1:29" ht="21" thickBot="1">
      <c r="A25" s="52"/>
      <c r="B25" s="62" t="s">
        <v>234</v>
      </c>
      <c r="C25" s="62" t="s">
        <v>235</v>
      </c>
      <c r="D25" s="62" t="s">
        <v>211</v>
      </c>
      <c r="E25" s="169"/>
      <c r="F25" s="170"/>
      <c r="G25" s="171"/>
      <c r="H25" s="170"/>
      <c r="I25" s="171"/>
      <c r="J25" s="170"/>
      <c r="K25" s="171"/>
      <c r="L25" s="170"/>
      <c r="M25" s="171"/>
      <c r="N25" s="170"/>
      <c r="O25" s="171"/>
      <c r="P25" s="170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64">
        <f t="shared" si="0"/>
        <v>0</v>
      </c>
      <c r="AB25" s="65">
        <v>258</v>
      </c>
      <c r="AC25" s="27">
        <f t="shared" si="1"/>
        <v>0</v>
      </c>
    </row>
    <row r="26" spans="1:29" s="51" customFormat="1" ht="24.75" thickBot="1">
      <c r="A26" s="66"/>
      <c r="B26" s="144" t="s">
        <v>1</v>
      </c>
      <c r="C26" s="201" t="s">
        <v>40</v>
      </c>
      <c r="D26" s="149" t="s">
        <v>140</v>
      </c>
      <c r="E26" s="145" t="s">
        <v>41</v>
      </c>
      <c r="F26" s="146" t="s">
        <v>42</v>
      </c>
      <c r="G26" s="147" t="s">
        <v>43</v>
      </c>
      <c r="H26" s="146" t="s">
        <v>44</v>
      </c>
      <c r="I26" s="147" t="s">
        <v>45</v>
      </c>
      <c r="J26" s="146" t="s">
        <v>46</v>
      </c>
      <c r="K26" s="147" t="s">
        <v>47</v>
      </c>
      <c r="L26" s="146" t="s">
        <v>48</v>
      </c>
      <c r="M26" s="147" t="s">
        <v>49</v>
      </c>
      <c r="N26" s="146" t="s">
        <v>50</v>
      </c>
      <c r="O26" s="147" t="s">
        <v>51</v>
      </c>
      <c r="P26" s="146" t="s">
        <v>52</v>
      </c>
      <c r="Q26" s="147" t="s">
        <v>53</v>
      </c>
      <c r="R26" s="146" t="s">
        <v>54</v>
      </c>
      <c r="S26" s="146" t="s">
        <v>55</v>
      </c>
      <c r="T26" s="147" t="s">
        <v>56</v>
      </c>
      <c r="U26" s="146" t="s">
        <v>57</v>
      </c>
      <c r="V26" s="146" t="s">
        <v>58</v>
      </c>
      <c r="W26" s="150" t="s">
        <v>59</v>
      </c>
      <c r="X26" s="162"/>
      <c r="Y26" s="162"/>
      <c r="Z26" s="162"/>
      <c r="AA26" s="77" t="s">
        <v>12</v>
      </c>
      <c r="AB26" s="78" t="s">
        <v>193</v>
      </c>
      <c r="AC26" s="148" t="s">
        <v>13</v>
      </c>
    </row>
    <row r="27" spans="1:29" ht="20.25">
      <c r="A27" s="52"/>
      <c r="B27" s="53" t="s">
        <v>236</v>
      </c>
      <c r="C27" s="53">
        <v>30185401</v>
      </c>
      <c r="D27" s="53" t="s">
        <v>212</v>
      </c>
      <c r="E27" s="162"/>
      <c r="F27" s="162"/>
      <c r="G27" s="162"/>
      <c r="H27" s="162"/>
      <c r="I27" s="163"/>
      <c r="J27" s="164"/>
      <c r="K27" s="164"/>
      <c r="L27" s="164"/>
      <c r="M27" s="163"/>
      <c r="N27" s="164"/>
      <c r="O27" s="163"/>
      <c r="P27" s="164"/>
      <c r="Q27" s="173"/>
      <c r="R27" s="174"/>
      <c r="S27" s="164"/>
      <c r="T27" s="175"/>
      <c r="U27" s="163"/>
      <c r="V27" s="164"/>
      <c r="W27" s="163"/>
      <c r="X27" s="162"/>
      <c r="Y27" s="162"/>
      <c r="Z27" s="162"/>
      <c r="AA27" s="55">
        <f t="shared" ref="AA27:AA34" si="4">SUM(E27:Z27)</f>
        <v>0</v>
      </c>
      <c r="AB27" s="56">
        <v>450</v>
      </c>
      <c r="AC27" s="57">
        <f>AA27*AB27</f>
        <v>0</v>
      </c>
    </row>
    <row r="28" spans="1:29" ht="20.25">
      <c r="A28" s="52"/>
      <c r="B28" s="59" t="s">
        <v>237</v>
      </c>
      <c r="C28" s="59">
        <v>30185403</v>
      </c>
      <c r="D28" s="59" t="s">
        <v>213</v>
      </c>
      <c r="E28" s="162"/>
      <c r="F28" s="162"/>
      <c r="G28" s="162"/>
      <c r="H28" s="162"/>
      <c r="I28" s="165"/>
      <c r="J28" s="164"/>
      <c r="K28" s="163"/>
      <c r="L28" s="166"/>
      <c r="M28" s="165"/>
      <c r="N28" s="166"/>
      <c r="O28" s="165"/>
      <c r="P28" s="166"/>
      <c r="Q28" s="167"/>
      <c r="R28" s="166"/>
      <c r="S28" s="164"/>
      <c r="T28" s="164"/>
      <c r="U28" s="165"/>
      <c r="V28" s="163"/>
      <c r="W28" s="165"/>
      <c r="X28" s="162"/>
      <c r="Y28" s="162"/>
      <c r="Z28" s="162"/>
      <c r="AA28" s="55">
        <f t="shared" si="4"/>
        <v>0</v>
      </c>
      <c r="AB28" s="56">
        <v>385</v>
      </c>
      <c r="AC28" s="57">
        <f t="shared" ref="AC28:AC30" si="5">AA28*AB28</f>
        <v>0</v>
      </c>
    </row>
    <row r="29" spans="1:29" ht="20.25">
      <c r="A29" s="52"/>
      <c r="B29" s="59" t="s">
        <v>238</v>
      </c>
      <c r="C29" s="59">
        <v>30185405</v>
      </c>
      <c r="D29" s="59" t="s">
        <v>214</v>
      </c>
      <c r="E29" s="162"/>
      <c r="F29" s="162"/>
      <c r="G29" s="162"/>
      <c r="H29" s="162"/>
      <c r="I29" s="166"/>
      <c r="J29" s="166"/>
      <c r="K29" s="166"/>
      <c r="L29" s="166"/>
      <c r="M29" s="166"/>
      <c r="N29" s="166"/>
      <c r="O29" s="166"/>
      <c r="P29" s="166"/>
      <c r="Q29" s="167"/>
      <c r="R29" s="166"/>
      <c r="S29" s="166"/>
      <c r="T29" s="166"/>
      <c r="U29" s="165"/>
      <c r="V29" s="166"/>
      <c r="W29" s="165"/>
      <c r="X29" s="162"/>
      <c r="Y29" s="162"/>
      <c r="Z29" s="162"/>
      <c r="AA29" s="55">
        <f t="shared" si="4"/>
        <v>0</v>
      </c>
      <c r="AB29" s="56">
        <v>320</v>
      </c>
      <c r="AC29" s="57">
        <f t="shared" si="5"/>
        <v>0</v>
      </c>
    </row>
    <row r="30" spans="1:29" ht="20.25">
      <c r="A30" s="52"/>
      <c r="B30" s="67" t="s">
        <v>239</v>
      </c>
      <c r="C30" s="59" t="s">
        <v>240</v>
      </c>
      <c r="D30" s="59" t="s">
        <v>215</v>
      </c>
      <c r="E30" s="167"/>
      <c r="F30" s="166"/>
      <c r="G30" s="165"/>
      <c r="H30" s="166"/>
      <c r="I30" s="165"/>
      <c r="J30" s="166"/>
      <c r="K30" s="165"/>
      <c r="L30" s="166"/>
      <c r="M30" s="165"/>
      <c r="N30" s="166"/>
      <c r="O30" s="165"/>
      <c r="P30" s="165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55">
        <f t="shared" si="4"/>
        <v>0</v>
      </c>
      <c r="AB30" s="56">
        <v>450</v>
      </c>
      <c r="AC30" s="57">
        <f t="shared" si="5"/>
        <v>0</v>
      </c>
    </row>
    <row r="31" spans="1:29" ht="20.25">
      <c r="A31" s="52"/>
      <c r="B31" s="67" t="s">
        <v>241</v>
      </c>
      <c r="C31" s="59" t="s">
        <v>242</v>
      </c>
      <c r="D31" s="59" t="s">
        <v>216</v>
      </c>
      <c r="E31" s="167"/>
      <c r="F31" s="166"/>
      <c r="G31" s="165"/>
      <c r="H31" s="166"/>
      <c r="I31" s="165"/>
      <c r="J31" s="166"/>
      <c r="K31" s="165"/>
      <c r="L31" s="166"/>
      <c r="M31" s="165"/>
      <c r="N31" s="166"/>
      <c r="O31" s="165"/>
      <c r="P31" s="165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55">
        <f t="shared" si="4"/>
        <v>0</v>
      </c>
      <c r="AB31" s="56">
        <v>352</v>
      </c>
      <c r="AC31" s="57">
        <f t="shared" ref="AC31:AC34" si="6">AA31*AB31</f>
        <v>0</v>
      </c>
    </row>
    <row r="32" spans="1:29" ht="20.25">
      <c r="A32" s="52"/>
      <c r="B32" s="59" t="s">
        <v>243</v>
      </c>
      <c r="C32" s="59">
        <v>30185409</v>
      </c>
      <c r="D32" s="59" t="s">
        <v>217</v>
      </c>
      <c r="E32" s="176"/>
      <c r="F32" s="166"/>
      <c r="G32" s="166"/>
      <c r="H32" s="166"/>
      <c r="I32" s="165"/>
      <c r="J32" s="166"/>
      <c r="K32" s="166"/>
      <c r="L32" s="166"/>
      <c r="M32" s="166"/>
      <c r="N32" s="166"/>
      <c r="O32" s="165"/>
      <c r="P32" s="166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55">
        <f t="shared" si="4"/>
        <v>0</v>
      </c>
      <c r="AB32" s="56">
        <v>320</v>
      </c>
      <c r="AC32" s="57">
        <f t="shared" ref="AC32" si="7">AA32*AB32</f>
        <v>0</v>
      </c>
    </row>
    <row r="33" spans="1:29" ht="20.25">
      <c r="A33" s="52"/>
      <c r="B33" s="59" t="s">
        <v>244</v>
      </c>
      <c r="C33" s="59" t="s">
        <v>245</v>
      </c>
      <c r="D33" s="59" t="s">
        <v>218</v>
      </c>
      <c r="E33" s="176"/>
      <c r="F33" s="166"/>
      <c r="G33" s="166"/>
      <c r="H33" s="166"/>
      <c r="I33" s="165"/>
      <c r="J33" s="166"/>
      <c r="K33" s="166"/>
      <c r="L33" s="166"/>
      <c r="M33" s="166"/>
      <c r="N33" s="166"/>
      <c r="O33" s="165"/>
      <c r="P33" s="166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55">
        <f t="shared" si="4"/>
        <v>0</v>
      </c>
      <c r="AB33" s="56">
        <v>320</v>
      </c>
      <c r="AC33" s="57">
        <f t="shared" si="6"/>
        <v>0</v>
      </c>
    </row>
    <row r="34" spans="1:29" ht="21" thickBot="1">
      <c r="A34" s="52"/>
      <c r="B34" s="68" t="s">
        <v>246</v>
      </c>
      <c r="C34" s="68" t="s">
        <v>247</v>
      </c>
      <c r="D34" s="68" t="s">
        <v>219</v>
      </c>
      <c r="E34" s="248"/>
      <c r="F34" s="188"/>
      <c r="G34" s="188"/>
      <c r="H34" s="188"/>
      <c r="I34" s="188"/>
      <c r="J34" s="188"/>
      <c r="K34" s="188"/>
      <c r="L34" s="188"/>
      <c r="M34" s="188"/>
      <c r="N34" s="188"/>
      <c r="O34" s="249"/>
      <c r="P34" s="249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55">
        <f t="shared" si="4"/>
        <v>0</v>
      </c>
      <c r="AB34" s="56">
        <v>258</v>
      </c>
      <c r="AC34" s="57">
        <f t="shared" si="6"/>
        <v>0</v>
      </c>
    </row>
    <row r="35" spans="1:29" s="51" customFormat="1" ht="24.75" thickBot="1">
      <c r="A35" s="66"/>
      <c r="B35" s="144" t="s">
        <v>1</v>
      </c>
      <c r="C35" s="201" t="s">
        <v>40</v>
      </c>
      <c r="D35" s="149" t="s">
        <v>203</v>
      </c>
      <c r="E35" s="147" t="s">
        <v>41</v>
      </c>
      <c r="F35" s="146" t="s">
        <v>42</v>
      </c>
      <c r="G35" s="147" t="s">
        <v>43</v>
      </c>
      <c r="H35" s="146" t="s">
        <v>44</v>
      </c>
      <c r="I35" s="147" t="s">
        <v>45</v>
      </c>
      <c r="J35" s="146" t="s">
        <v>46</v>
      </c>
      <c r="K35" s="147" t="s">
        <v>47</v>
      </c>
      <c r="L35" s="146" t="s">
        <v>48</v>
      </c>
      <c r="M35" s="147" t="s">
        <v>49</v>
      </c>
      <c r="N35" s="146" t="s">
        <v>50</v>
      </c>
      <c r="O35" s="147" t="s">
        <v>51</v>
      </c>
      <c r="P35" s="146" t="s">
        <v>52</v>
      </c>
      <c r="Q35" s="147" t="s">
        <v>53</v>
      </c>
      <c r="R35" s="146" t="s">
        <v>54</v>
      </c>
      <c r="S35" s="146" t="s">
        <v>55</v>
      </c>
      <c r="T35" s="147" t="s">
        <v>56</v>
      </c>
      <c r="U35" s="146" t="s">
        <v>57</v>
      </c>
      <c r="V35" s="146" t="s">
        <v>58</v>
      </c>
      <c r="W35" s="146" t="s">
        <v>59</v>
      </c>
      <c r="X35" s="146" t="s">
        <v>397</v>
      </c>
      <c r="Y35" s="146" t="s">
        <v>398</v>
      </c>
      <c r="Z35" s="146" t="s">
        <v>399</v>
      </c>
      <c r="AA35" s="77" t="s">
        <v>12</v>
      </c>
      <c r="AB35" s="78" t="s">
        <v>193</v>
      </c>
      <c r="AC35" s="148" t="s">
        <v>13</v>
      </c>
    </row>
    <row r="36" spans="1:29" ht="20.25">
      <c r="A36" s="52"/>
      <c r="B36" s="53" t="s">
        <v>248</v>
      </c>
      <c r="C36" s="53">
        <v>30185601</v>
      </c>
      <c r="D36" s="53" t="s">
        <v>220</v>
      </c>
      <c r="E36" s="252"/>
      <c r="F36" s="162"/>
      <c r="G36" s="162"/>
      <c r="H36" s="162"/>
      <c r="I36" s="163"/>
      <c r="J36" s="164"/>
      <c r="K36" s="164"/>
      <c r="L36" s="164"/>
      <c r="M36" s="163"/>
      <c r="N36" s="164"/>
      <c r="O36" s="163"/>
      <c r="P36" s="164"/>
      <c r="Q36" s="173"/>
      <c r="R36" s="174"/>
      <c r="S36" s="164"/>
      <c r="T36" s="175"/>
      <c r="U36" s="163"/>
      <c r="V36" s="164"/>
      <c r="W36" s="163"/>
      <c r="X36" s="163"/>
      <c r="Y36" s="163"/>
      <c r="Z36" s="163"/>
      <c r="AA36" s="55">
        <f t="shared" ref="AA36:AA39" si="8">SUM(E36:Z36)</f>
        <v>0</v>
      </c>
      <c r="AB36" s="56">
        <v>450</v>
      </c>
      <c r="AC36" s="57">
        <f>AA36*AB36</f>
        <v>0</v>
      </c>
    </row>
    <row r="37" spans="1:29" ht="20.25">
      <c r="A37" s="52"/>
      <c r="B37" s="59" t="s">
        <v>249</v>
      </c>
      <c r="C37" s="59">
        <v>30185603</v>
      </c>
      <c r="D37" s="59" t="s">
        <v>221</v>
      </c>
      <c r="E37" s="252"/>
      <c r="F37" s="162"/>
      <c r="G37" s="162"/>
      <c r="H37" s="162"/>
      <c r="I37" s="165"/>
      <c r="J37" s="164"/>
      <c r="K37" s="163"/>
      <c r="L37" s="166"/>
      <c r="M37" s="165"/>
      <c r="N37" s="166"/>
      <c r="O37" s="165"/>
      <c r="P37" s="166"/>
      <c r="Q37" s="167"/>
      <c r="R37" s="166"/>
      <c r="S37" s="164"/>
      <c r="T37" s="164"/>
      <c r="U37" s="165"/>
      <c r="V37" s="163"/>
      <c r="W37" s="165"/>
      <c r="X37" s="165"/>
      <c r="Y37" s="165"/>
      <c r="Z37" s="165"/>
      <c r="AA37" s="55">
        <f t="shared" si="8"/>
        <v>0</v>
      </c>
      <c r="AB37" s="56">
        <v>385</v>
      </c>
      <c r="AC37" s="57">
        <f t="shared" ref="AC37:AC39" si="9">AA37*AB37</f>
        <v>0</v>
      </c>
    </row>
    <row r="38" spans="1:29" ht="20.25">
      <c r="A38" s="52"/>
      <c r="B38" s="59" t="s">
        <v>250</v>
      </c>
      <c r="C38" s="59">
        <v>30185605</v>
      </c>
      <c r="D38" s="59" t="s">
        <v>222</v>
      </c>
      <c r="E38" s="252"/>
      <c r="F38" s="162"/>
      <c r="G38" s="162"/>
      <c r="H38" s="162"/>
      <c r="I38" s="166"/>
      <c r="J38" s="166"/>
      <c r="K38" s="166"/>
      <c r="L38" s="166"/>
      <c r="M38" s="166"/>
      <c r="N38" s="166"/>
      <c r="O38" s="166"/>
      <c r="P38" s="166"/>
      <c r="Q38" s="167"/>
      <c r="R38" s="166"/>
      <c r="S38" s="166"/>
      <c r="T38" s="166"/>
      <c r="U38" s="165"/>
      <c r="V38" s="166"/>
      <c r="W38" s="165"/>
      <c r="X38" s="165"/>
      <c r="Y38" s="165"/>
      <c r="Z38" s="165"/>
      <c r="AA38" s="55">
        <f t="shared" si="8"/>
        <v>0</v>
      </c>
      <c r="AB38" s="56">
        <v>320</v>
      </c>
      <c r="AC38" s="57">
        <f t="shared" si="9"/>
        <v>0</v>
      </c>
    </row>
    <row r="39" spans="1:29" ht="21" thickBot="1">
      <c r="A39" s="52"/>
      <c r="B39" s="67" t="s">
        <v>250</v>
      </c>
      <c r="C39" s="59">
        <v>30185615</v>
      </c>
      <c r="D39" s="59" t="s">
        <v>223</v>
      </c>
      <c r="E39" s="254"/>
      <c r="F39" s="219"/>
      <c r="G39" s="171"/>
      <c r="H39" s="219"/>
      <c r="I39" s="171"/>
      <c r="J39" s="219"/>
      <c r="K39" s="171"/>
      <c r="L39" s="219"/>
      <c r="M39" s="171"/>
      <c r="N39" s="219"/>
      <c r="O39" s="171"/>
      <c r="P39" s="171"/>
      <c r="Q39" s="172"/>
      <c r="R39" s="172"/>
      <c r="S39" s="172"/>
      <c r="T39" s="172"/>
      <c r="U39" s="172"/>
      <c r="V39" s="172"/>
      <c r="W39" s="172"/>
      <c r="X39" s="172"/>
      <c r="Y39" s="172"/>
      <c r="Z39" s="255"/>
      <c r="AA39" s="55">
        <f t="shared" si="8"/>
        <v>0</v>
      </c>
      <c r="AB39" s="56">
        <v>352</v>
      </c>
      <c r="AC39" s="57">
        <f t="shared" si="9"/>
        <v>0</v>
      </c>
    </row>
    <row r="40" spans="1:29" s="51" customFormat="1" ht="24.75" thickBot="1">
      <c r="B40" s="144" t="s">
        <v>1</v>
      </c>
      <c r="C40" s="201" t="s">
        <v>40</v>
      </c>
      <c r="D40" s="77" t="s">
        <v>60</v>
      </c>
      <c r="E40" s="145" t="s">
        <v>41</v>
      </c>
      <c r="F40" s="146" t="s">
        <v>42</v>
      </c>
      <c r="G40" s="147" t="s">
        <v>43</v>
      </c>
      <c r="H40" s="146" t="s">
        <v>44</v>
      </c>
      <c r="I40" s="147" t="s">
        <v>45</v>
      </c>
      <c r="J40" s="146" t="s">
        <v>46</v>
      </c>
      <c r="K40" s="147" t="s">
        <v>47</v>
      </c>
      <c r="L40" s="146" t="s">
        <v>48</v>
      </c>
      <c r="M40" s="147" t="s">
        <v>49</v>
      </c>
      <c r="N40" s="146" t="s">
        <v>50</v>
      </c>
      <c r="O40" s="147" t="s">
        <v>51</v>
      </c>
      <c r="P40" s="146" t="s">
        <v>52</v>
      </c>
      <c r="Q40" s="147" t="s">
        <v>53</v>
      </c>
      <c r="R40" s="146" t="s">
        <v>54</v>
      </c>
      <c r="S40" s="147" t="s">
        <v>55</v>
      </c>
      <c r="T40" s="146" t="s">
        <v>56</v>
      </c>
      <c r="U40" s="147" t="s">
        <v>57</v>
      </c>
      <c r="V40" s="146" t="s">
        <v>58</v>
      </c>
      <c r="W40" s="77" t="s">
        <v>59</v>
      </c>
      <c r="X40" s="162"/>
      <c r="Y40" s="162"/>
      <c r="Z40" s="162"/>
      <c r="AA40" s="77" t="s">
        <v>12</v>
      </c>
      <c r="AB40" s="78" t="s">
        <v>193</v>
      </c>
      <c r="AC40" s="148" t="s">
        <v>13</v>
      </c>
    </row>
    <row r="41" spans="1:29" ht="20.25">
      <c r="A41" s="52"/>
      <c r="B41" s="69" t="s">
        <v>251</v>
      </c>
      <c r="C41" s="70">
        <v>30186001</v>
      </c>
      <c r="D41" s="70" t="s">
        <v>107</v>
      </c>
      <c r="E41" s="162"/>
      <c r="F41" s="162"/>
      <c r="G41" s="162"/>
      <c r="H41" s="162"/>
      <c r="I41" s="163"/>
      <c r="J41" s="163"/>
      <c r="K41" s="163"/>
      <c r="L41" s="164"/>
      <c r="M41" s="163"/>
      <c r="N41" s="164"/>
      <c r="O41" s="163"/>
      <c r="P41" s="164"/>
      <c r="Q41" s="163"/>
      <c r="R41" s="164"/>
      <c r="S41" s="163"/>
      <c r="T41" s="164"/>
      <c r="U41" s="163"/>
      <c r="V41" s="164"/>
      <c r="W41" s="163"/>
      <c r="X41" s="162"/>
      <c r="Y41" s="162"/>
      <c r="Z41" s="162"/>
      <c r="AA41" s="55">
        <f t="shared" ref="AA41:AA47" si="10">SUM(E41:Z41)</f>
        <v>0</v>
      </c>
      <c r="AB41" s="56">
        <v>445</v>
      </c>
      <c r="AC41" s="57">
        <f>AA41*AB41</f>
        <v>0</v>
      </c>
    </row>
    <row r="42" spans="1:29" ht="20.25">
      <c r="A42" s="52"/>
      <c r="B42" s="71" t="s">
        <v>252</v>
      </c>
      <c r="C42" s="202">
        <v>30186003</v>
      </c>
      <c r="D42" s="72" t="s">
        <v>108</v>
      </c>
      <c r="E42" s="162"/>
      <c r="F42" s="162"/>
      <c r="G42" s="162"/>
      <c r="H42" s="162"/>
      <c r="I42" s="165"/>
      <c r="J42" s="166"/>
      <c r="K42" s="165"/>
      <c r="L42" s="166"/>
      <c r="M42" s="166"/>
      <c r="N42" s="166"/>
      <c r="O42" s="166"/>
      <c r="P42" s="166"/>
      <c r="Q42" s="166"/>
      <c r="R42" s="166"/>
      <c r="S42" s="165"/>
      <c r="T42" s="166"/>
      <c r="U42" s="165"/>
      <c r="V42" s="166"/>
      <c r="W42" s="165"/>
      <c r="X42" s="162"/>
      <c r="Y42" s="162"/>
      <c r="Z42" s="162"/>
      <c r="AA42" s="55">
        <f t="shared" si="10"/>
        <v>0</v>
      </c>
      <c r="AB42" s="61">
        <v>410</v>
      </c>
      <c r="AC42" s="73">
        <f t="shared" ref="AC42:AC47" si="11">AA42*AB42</f>
        <v>0</v>
      </c>
    </row>
    <row r="43" spans="1:29" ht="20.25">
      <c r="B43" s="71" t="s">
        <v>253</v>
      </c>
      <c r="C43" s="72">
        <v>30186005</v>
      </c>
      <c r="D43" s="59" t="s">
        <v>112</v>
      </c>
      <c r="E43" s="162"/>
      <c r="F43" s="162"/>
      <c r="G43" s="162"/>
      <c r="H43" s="162"/>
      <c r="I43" s="165"/>
      <c r="J43" s="166"/>
      <c r="K43" s="165"/>
      <c r="L43" s="166"/>
      <c r="M43" s="165"/>
      <c r="N43" s="166"/>
      <c r="O43" s="165"/>
      <c r="P43" s="166"/>
      <c r="Q43" s="165"/>
      <c r="R43" s="166"/>
      <c r="S43" s="165"/>
      <c r="T43" s="177"/>
      <c r="U43" s="165"/>
      <c r="V43" s="166"/>
      <c r="W43" s="165"/>
      <c r="X43" s="162"/>
      <c r="Y43" s="162"/>
      <c r="Z43" s="162"/>
      <c r="AA43" s="55">
        <f t="shared" si="10"/>
        <v>0</v>
      </c>
      <c r="AB43" s="61">
        <v>315</v>
      </c>
      <c r="AC43" s="73">
        <f t="shared" si="11"/>
        <v>0</v>
      </c>
    </row>
    <row r="44" spans="1:29" ht="20.25">
      <c r="A44" s="52"/>
      <c r="B44" s="71" t="s">
        <v>254</v>
      </c>
      <c r="C44" s="202">
        <v>30186007</v>
      </c>
      <c r="D44" s="68" t="s">
        <v>113</v>
      </c>
      <c r="E44" s="162"/>
      <c r="F44" s="162"/>
      <c r="G44" s="162"/>
      <c r="H44" s="162"/>
      <c r="I44" s="165"/>
      <c r="J44" s="165"/>
      <c r="K44" s="165"/>
      <c r="L44" s="166"/>
      <c r="M44" s="165"/>
      <c r="N44" s="166"/>
      <c r="O44" s="165"/>
      <c r="P44" s="166"/>
      <c r="Q44" s="165"/>
      <c r="R44" s="166"/>
      <c r="S44" s="165"/>
      <c r="T44" s="166"/>
      <c r="U44" s="165"/>
      <c r="V44" s="166"/>
      <c r="W44" s="165"/>
      <c r="X44" s="162"/>
      <c r="Y44" s="162"/>
      <c r="Z44" s="162"/>
      <c r="AA44" s="55">
        <f t="shared" si="10"/>
        <v>0</v>
      </c>
      <c r="AB44" s="61">
        <v>258</v>
      </c>
      <c r="AC44" s="73">
        <f t="shared" si="11"/>
        <v>0</v>
      </c>
    </row>
    <row r="45" spans="1:29" ht="20.25">
      <c r="A45" s="52"/>
      <c r="B45" s="59" t="s">
        <v>255</v>
      </c>
      <c r="C45" s="72">
        <v>30186011</v>
      </c>
      <c r="D45" s="71" t="s">
        <v>109</v>
      </c>
      <c r="E45" s="167"/>
      <c r="F45" s="166"/>
      <c r="G45" s="165"/>
      <c r="H45" s="166"/>
      <c r="I45" s="165"/>
      <c r="J45" s="166"/>
      <c r="K45" s="165"/>
      <c r="L45" s="166"/>
      <c r="M45" s="165"/>
      <c r="N45" s="166"/>
      <c r="O45" s="165"/>
      <c r="P45" s="165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55">
        <f t="shared" si="10"/>
        <v>0</v>
      </c>
      <c r="AB45" s="61">
        <v>385</v>
      </c>
      <c r="AC45" s="73">
        <f t="shared" si="11"/>
        <v>0</v>
      </c>
    </row>
    <row r="46" spans="1:29" ht="20.25">
      <c r="A46" s="52"/>
      <c r="B46" s="59" t="s">
        <v>256</v>
      </c>
      <c r="C46" s="72">
        <v>30186013</v>
      </c>
      <c r="D46" s="71" t="s">
        <v>110</v>
      </c>
      <c r="E46" s="167"/>
      <c r="F46" s="166"/>
      <c r="G46" s="165"/>
      <c r="H46" s="166"/>
      <c r="I46" s="165"/>
      <c r="J46" s="166"/>
      <c r="K46" s="165"/>
      <c r="L46" s="166"/>
      <c r="M46" s="165"/>
      <c r="N46" s="166"/>
      <c r="O46" s="165"/>
      <c r="P46" s="165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55">
        <f t="shared" si="10"/>
        <v>0</v>
      </c>
      <c r="AB46" s="61">
        <v>315</v>
      </c>
      <c r="AC46" s="73">
        <f t="shared" si="11"/>
        <v>0</v>
      </c>
    </row>
    <row r="47" spans="1:29" ht="21" thickBot="1">
      <c r="A47" s="52"/>
      <c r="B47" s="59" t="s">
        <v>257</v>
      </c>
      <c r="C47" s="202">
        <v>30186015</v>
      </c>
      <c r="D47" s="74" t="s">
        <v>111</v>
      </c>
      <c r="E47" s="248"/>
      <c r="F47" s="188"/>
      <c r="G47" s="249"/>
      <c r="H47" s="188"/>
      <c r="I47" s="249"/>
      <c r="J47" s="188"/>
      <c r="K47" s="249"/>
      <c r="L47" s="188"/>
      <c r="M47" s="249"/>
      <c r="N47" s="188"/>
      <c r="O47" s="249"/>
      <c r="P47" s="249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55">
        <f t="shared" si="10"/>
        <v>0</v>
      </c>
      <c r="AB47" s="61">
        <v>258</v>
      </c>
      <c r="AC47" s="73">
        <f t="shared" si="11"/>
        <v>0</v>
      </c>
    </row>
    <row r="48" spans="1:29" s="51" customFormat="1" ht="24.75" thickBot="1">
      <c r="B48" s="144" t="s">
        <v>1</v>
      </c>
      <c r="C48" s="201" t="s">
        <v>40</v>
      </c>
      <c r="D48" s="77" t="s">
        <v>128</v>
      </c>
      <c r="E48" s="147" t="s">
        <v>41</v>
      </c>
      <c r="F48" s="146" t="s">
        <v>42</v>
      </c>
      <c r="G48" s="147" t="s">
        <v>43</v>
      </c>
      <c r="H48" s="146" t="s">
        <v>44</v>
      </c>
      <c r="I48" s="147" t="s">
        <v>45</v>
      </c>
      <c r="J48" s="146" t="s">
        <v>46</v>
      </c>
      <c r="K48" s="147" t="s">
        <v>47</v>
      </c>
      <c r="L48" s="146" t="s">
        <v>48</v>
      </c>
      <c r="M48" s="147" t="s">
        <v>49</v>
      </c>
      <c r="N48" s="146" t="s">
        <v>50</v>
      </c>
      <c r="O48" s="147" t="s">
        <v>51</v>
      </c>
      <c r="P48" s="146" t="s">
        <v>52</v>
      </c>
      <c r="Q48" s="147" t="s">
        <v>53</v>
      </c>
      <c r="R48" s="146" t="s">
        <v>54</v>
      </c>
      <c r="S48" s="147" t="s">
        <v>55</v>
      </c>
      <c r="T48" s="146" t="s">
        <v>56</v>
      </c>
      <c r="U48" s="147" t="s">
        <v>57</v>
      </c>
      <c r="V48" s="146" t="s">
        <v>58</v>
      </c>
      <c r="W48" s="77" t="s">
        <v>59</v>
      </c>
      <c r="X48" s="250"/>
      <c r="Y48" s="250"/>
      <c r="Z48" s="251"/>
      <c r="AA48" s="77" t="s">
        <v>12</v>
      </c>
      <c r="AB48" s="78" t="s">
        <v>193</v>
      </c>
      <c r="AC48" s="148" t="s">
        <v>13</v>
      </c>
    </row>
    <row r="49" spans="1:29" ht="20.25">
      <c r="A49" s="52"/>
      <c r="B49" s="54" t="s">
        <v>266</v>
      </c>
      <c r="C49" s="70">
        <v>30186101</v>
      </c>
      <c r="D49" s="70" t="s">
        <v>267</v>
      </c>
      <c r="E49" s="256"/>
      <c r="F49" s="163"/>
      <c r="G49" s="163"/>
      <c r="H49" s="163"/>
      <c r="I49" s="163"/>
      <c r="J49" s="164"/>
      <c r="K49" s="163"/>
      <c r="L49" s="164"/>
      <c r="M49" s="163"/>
      <c r="N49" s="164"/>
      <c r="O49" s="163"/>
      <c r="P49" s="164"/>
      <c r="Q49" s="163"/>
      <c r="R49" s="164"/>
      <c r="S49" s="163"/>
      <c r="T49" s="164"/>
      <c r="U49" s="163"/>
      <c r="V49" s="164"/>
      <c r="W49" s="163"/>
      <c r="X49" s="162"/>
      <c r="Y49" s="162"/>
      <c r="Z49" s="253"/>
      <c r="AA49" s="55">
        <f t="shared" ref="AA49:AA53" si="12">SUM(E49:Z49)</f>
        <v>0</v>
      </c>
      <c r="AB49" s="56">
        <v>545</v>
      </c>
      <c r="AC49" s="57">
        <f>AA49*AB49</f>
        <v>0</v>
      </c>
    </row>
    <row r="50" spans="1:29" ht="20.25">
      <c r="B50" s="60" t="s">
        <v>268</v>
      </c>
      <c r="C50" s="72">
        <v>30186103</v>
      </c>
      <c r="D50" s="72" t="s">
        <v>269</v>
      </c>
      <c r="E50" s="252"/>
      <c r="F50" s="162"/>
      <c r="G50" s="162"/>
      <c r="H50" s="162"/>
      <c r="I50" s="165"/>
      <c r="J50" s="165"/>
      <c r="K50" s="165"/>
      <c r="L50" s="166"/>
      <c r="M50" s="165"/>
      <c r="N50" s="166"/>
      <c r="O50" s="165"/>
      <c r="P50" s="166"/>
      <c r="Q50" s="165"/>
      <c r="R50" s="166"/>
      <c r="S50" s="165"/>
      <c r="T50" s="166"/>
      <c r="U50" s="165"/>
      <c r="V50" s="165"/>
      <c r="W50" s="165"/>
      <c r="X50" s="162"/>
      <c r="Y50" s="162"/>
      <c r="Z50" s="253"/>
      <c r="AA50" s="55">
        <f t="shared" si="12"/>
        <v>0</v>
      </c>
      <c r="AB50" s="61">
        <v>485</v>
      </c>
      <c r="AC50" s="57">
        <f t="shared" ref="AC50" si="13">AA50*AB50</f>
        <v>0</v>
      </c>
    </row>
    <row r="51" spans="1:29" ht="20.25">
      <c r="B51" s="60" t="s">
        <v>270</v>
      </c>
      <c r="C51" s="72">
        <v>30186105</v>
      </c>
      <c r="D51" s="72" t="s">
        <v>271</v>
      </c>
      <c r="E51" s="252"/>
      <c r="F51" s="162"/>
      <c r="G51" s="162"/>
      <c r="H51" s="162"/>
      <c r="I51" s="165"/>
      <c r="J51" s="165"/>
      <c r="K51" s="165"/>
      <c r="L51" s="166"/>
      <c r="M51" s="165"/>
      <c r="N51" s="166"/>
      <c r="O51" s="165"/>
      <c r="P51" s="166"/>
      <c r="Q51" s="165"/>
      <c r="R51" s="166"/>
      <c r="S51" s="165"/>
      <c r="T51" s="166"/>
      <c r="U51" s="165"/>
      <c r="V51" s="165"/>
      <c r="W51" s="165"/>
      <c r="X51" s="162"/>
      <c r="Y51" s="162"/>
      <c r="Z51" s="253"/>
      <c r="AA51" s="55">
        <f t="shared" si="12"/>
        <v>0</v>
      </c>
      <c r="AB51" s="61">
        <v>385</v>
      </c>
      <c r="AC51" s="57">
        <f t="shared" ref="AC51:AC53" si="14">AA51*AB51</f>
        <v>0</v>
      </c>
    </row>
    <row r="52" spans="1:29" ht="20.25">
      <c r="A52" s="52"/>
      <c r="B52" s="60" t="s">
        <v>272</v>
      </c>
      <c r="C52" s="72">
        <v>30186107</v>
      </c>
      <c r="D52" s="72" t="s">
        <v>273</v>
      </c>
      <c r="E52" s="257"/>
      <c r="F52" s="166"/>
      <c r="G52" s="165"/>
      <c r="H52" s="166"/>
      <c r="I52" s="165"/>
      <c r="J52" s="166"/>
      <c r="K52" s="165"/>
      <c r="L52" s="166"/>
      <c r="M52" s="165"/>
      <c r="N52" s="166"/>
      <c r="O52" s="165"/>
      <c r="P52" s="165"/>
      <c r="Q52" s="162"/>
      <c r="R52" s="162"/>
      <c r="S52" s="162"/>
      <c r="T52" s="162"/>
      <c r="U52" s="162"/>
      <c r="V52" s="162"/>
      <c r="W52" s="162"/>
      <c r="X52" s="162"/>
      <c r="Y52" s="162"/>
      <c r="Z52" s="253"/>
      <c r="AA52" s="55">
        <f t="shared" si="12"/>
        <v>0</v>
      </c>
      <c r="AB52" s="61">
        <v>485</v>
      </c>
      <c r="AC52" s="57">
        <f t="shared" ref="AC52" si="15">AA52*AB52</f>
        <v>0</v>
      </c>
    </row>
    <row r="53" spans="1:29" ht="21" thickBot="1">
      <c r="A53" s="52"/>
      <c r="B53" s="69" t="s">
        <v>274</v>
      </c>
      <c r="C53" s="202">
        <v>30186109</v>
      </c>
      <c r="D53" s="72" t="s">
        <v>275</v>
      </c>
      <c r="E53" s="254"/>
      <c r="F53" s="219"/>
      <c r="G53" s="171"/>
      <c r="H53" s="219"/>
      <c r="I53" s="171"/>
      <c r="J53" s="219"/>
      <c r="K53" s="171"/>
      <c r="L53" s="219"/>
      <c r="M53" s="171"/>
      <c r="N53" s="219"/>
      <c r="O53" s="171"/>
      <c r="P53" s="171"/>
      <c r="Q53" s="172"/>
      <c r="R53" s="172"/>
      <c r="S53" s="172"/>
      <c r="T53" s="172"/>
      <c r="U53" s="172"/>
      <c r="V53" s="172"/>
      <c r="W53" s="172"/>
      <c r="X53" s="172"/>
      <c r="Y53" s="172"/>
      <c r="Z53" s="255"/>
      <c r="AA53" s="55">
        <f t="shared" si="12"/>
        <v>0</v>
      </c>
      <c r="AB53" s="61">
        <v>385</v>
      </c>
      <c r="AC53" s="57">
        <f t="shared" si="14"/>
        <v>0</v>
      </c>
    </row>
    <row r="54" spans="1:29" s="51" customFormat="1" ht="24.75" thickBot="1">
      <c r="B54" s="144" t="s">
        <v>1</v>
      </c>
      <c r="C54" s="201" t="s">
        <v>40</v>
      </c>
      <c r="D54" s="77" t="s">
        <v>205</v>
      </c>
      <c r="E54" s="147" t="s">
        <v>41</v>
      </c>
      <c r="F54" s="146" t="s">
        <v>42</v>
      </c>
      <c r="G54" s="147" t="s">
        <v>43</v>
      </c>
      <c r="H54" s="146" t="s">
        <v>44</v>
      </c>
      <c r="I54" s="147" t="s">
        <v>45</v>
      </c>
      <c r="J54" s="146" t="s">
        <v>46</v>
      </c>
      <c r="K54" s="147" t="s">
        <v>47</v>
      </c>
      <c r="L54" s="146" t="s">
        <v>48</v>
      </c>
      <c r="M54" s="147" t="s">
        <v>49</v>
      </c>
      <c r="N54" s="146" t="s">
        <v>50</v>
      </c>
      <c r="O54" s="147" t="s">
        <v>51</v>
      </c>
      <c r="P54" s="146" t="s">
        <v>52</v>
      </c>
      <c r="Q54" s="147" t="s">
        <v>53</v>
      </c>
      <c r="R54" s="146" t="s">
        <v>54</v>
      </c>
      <c r="S54" s="146" t="s">
        <v>55</v>
      </c>
      <c r="T54" s="147" t="s">
        <v>56</v>
      </c>
      <c r="U54" s="146" t="s">
        <v>57</v>
      </c>
      <c r="V54" s="146" t="s">
        <v>58</v>
      </c>
      <c r="W54" s="146" t="s">
        <v>59</v>
      </c>
      <c r="X54" s="146" t="s">
        <v>397</v>
      </c>
      <c r="Y54" s="146" t="s">
        <v>398</v>
      </c>
      <c r="Z54" s="146" t="s">
        <v>399</v>
      </c>
      <c r="AA54" s="77" t="s">
        <v>12</v>
      </c>
      <c r="AB54" s="78" t="s">
        <v>193</v>
      </c>
      <c r="AC54" s="148" t="s">
        <v>13</v>
      </c>
    </row>
    <row r="55" spans="1:29" ht="20.25">
      <c r="A55" s="52"/>
      <c r="B55" s="54" t="s">
        <v>258</v>
      </c>
      <c r="C55" s="70">
        <v>30185613</v>
      </c>
      <c r="D55" s="70" t="s">
        <v>259</v>
      </c>
      <c r="E55" s="252"/>
      <c r="F55" s="162"/>
      <c r="G55" s="162"/>
      <c r="H55" s="162"/>
      <c r="I55" s="165"/>
      <c r="J55" s="165"/>
      <c r="K55" s="165"/>
      <c r="L55" s="166"/>
      <c r="M55" s="165"/>
      <c r="N55" s="166"/>
      <c r="O55" s="165"/>
      <c r="P55" s="166"/>
      <c r="Q55" s="165"/>
      <c r="R55" s="166"/>
      <c r="S55" s="165"/>
      <c r="T55" s="166"/>
      <c r="U55" s="165"/>
      <c r="V55" s="165"/>
      <c r="W55" s="165"/>
      <c r="X55" s="162"/>
      <c r="Y55" s="162"/>
      <c r="Z55" s="253"/>
      <c r="AA55" s="55">
        <f t="shared" ref="AA55:AA58" si="16">SUM(E55:Z55)</f>
        <v>0</v>
      </c>
      <c r="AB55" s="56">
        <v>320</v>
      </c>
      <c r="AC55" s="57">
        <f>AA55*AB55</f>
        <v>0</v>
      </c>
    </row>
    <row r="56" spans="1:29" ht="20.25">
      <c r="B56" s="60" t="s">
        <v>260</v>
      </c>
      <c r="C56" s="72">
        <v>30185607</v>
      </c>
      <c r="D56" s="72" t="s">
        <v>261</v>
      </c>
      <c r="E56" s="162"/>
      <c r="F56" s="162"/>
      <c r="G56" s="162"/>
      <c r="H56" s="162"/>
      <c r="I56" s="165"/>
      <c r="J56" s="165"/>
      <c r="K56" s="165"/>
      <c r="L56" s="165"/>
      <c r="M56" s="165"/>
      <c r="N56" s="166"/>
      <c r="O56" s="166"/>
      <c r="P56" s="166"/>
      <c r="Q56" s="166"/>
      <c r="R56" s="166"/>
      <c r="S56" s="165"/>
      <c r="T56" s="166"/>
      <c r="U56" s="165"/>
      <c r="V56" s="166"/>
      <c r="W56" s="165"/>
      <c r="X56" s="165"/>
      <c r="Y56" s="165"/>
      <c r="Z56" s="165"/>
      <c r="AA56" s="55">
        <f t="shared" si="16"/>
        <v>0</v>
      </c>
      <c r="AB56" s="61">
        <v>255</v>
      </c>
      <c r="AC56" s="57">
        <f t="shared" ref="AC56:AC58" si="17">AA56*AB56</f>
        <v>0</v>
      </c>
    </row>
    <row r="57" spans="1:29" ht="20.25">
      <c r="A57" s="52"/>
      <c r="B57" s="69" t="s">
        <v>262</v>
      </c>
      <c r="C57" s="202">
        <v>30185619</v>
      </c>
      <c r="D57" s="70" t="s">
        <v>263</v>
      </c>
      <c r="E57" s="167"/>
      <c r="F57" s="165"/>
      <c r="G57" s="165"/>
      <c r="H57" s="165"/>
      <c r="I57" s="166"/>
      <c r="J57" s="166"/>
      <c r="K57" s="166"/>
      <c r="L57" s="166"/>
      <c r="M57" s="166"/>
      <c r="N57" s="165"/>
      <c r="O57" s="165"/>
      <c r="P57" s="165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55">
        <f t="shared" si="16"/>
        <v>0</v>
      </c>
      <c r="AB57" s="61">
        <v>255</v>
      </c>
      <c r="AC57" s="57">
        <f t="shared" si="17"/>
        <v>0</v>
      </c>
    </row>
    <row r="58" spans="1:29" ht="21" thickBot="1">
      <c r="B58" s="60" t="s">
        <v>264</v>
      </c>
      <c r="C58" s="203">
        <v>30185621</v>
      </c>
      <c r="D58" s="75" t="s">
        <v>265</v>
      </c>
      <c r="E58" s="167"/>
      <c r="F58" s="165"/>
      <c r="G58" s="165"/>
      <c r="H58" s="165"/>
      <c r="I58" s="166"/>
      <c r="J58" s="166"/>
      <c r="K58" s="166"/>
      <c r="L58" s="166"/>
      <c r="M58" s="165"/>
      <c r="N58" s="165"/>
      <c r="O58" s="165"/>
      <c r="P58" s="165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55">
        <f t="shared" si="16"/>
        <v>0</v>
      </c>
      <c r="AB58" s="61">
        <v>193</v>
      </c>
      <c r="AC58" s="57">
        <f t="shared" si="17"/>
        <v>0</v>
      </c>
    </row>
    <row r="59" spans="1:29" s="76" customFormat="1" ht="23.25" customHeight="1" thickBot="1">
      <c r="B59" s="144" t="s">
        <v>1</v>
      </c>
      <c r="C59" s="201" t="s">
        <v>40</v>
      </c>
      <c r="D59" s="77" t="s">
        <v>141</v>
      </c>
      <c r="E59" s="151" t="s">
        <v>184</v>
      </c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77" t="s">
        <v>12</v>
      </c>
      <c r="AB59" s="78" t="s">
        <v>193</v>
      </c>
      <c r="AC59" s="79" t="s">
        <v>13</v>
      </c>
    </row>
    <row r="60" spans="1:29" ht="20.25" customHeight="1">
      <c r="B60" s="135" t="s">
        <v>129</v>
      </c>
      <c r="C60" s="136">
        <v>33143005</v>
      </c>
      <c r="D60" s="137" t="s">
        <v>130</v>
      </c>
      <c r="E60" s="179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55">
        <f t="shared" ref="AA60:AA64" si="18">SUM(E60:Z60)</f>
        <v>0</v>
      </c>
      <c r="AB60" s="56">
        <v>28</v>
      </c>
      <c r="AC60" s="80">
        <f t="shared" ref="AC60:AC63" si="19">AA60*AB60</f>
        <v>0</v>
      </c>
    </row>
    <row r="61" spans="1:29" ht="20.25" customHeight="1">
      <c r="B61" s="138" t="s">
        <v>131</v>
      </c>
      <c r="C61" s="139" t="s">
        <v>132</v>
      </c>
      <c r="D61" s="140" t="s">
        <v>143</v>
      </c>
      <c r="E61" s="180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55">
        <f t="shared" si="18"/>
        <v>0</v>
      </c>
      <c r="AB61" s="61">
        <v>52</v>
      </c>
      <c r="AC61" s="81">
        <f t="shared" si="19"/>
        <v>0</v>
      </c>
    </row>
    <row r="62" spans="1:29" ht="20.25" customHeight="1">
      <c r="B62" s="138" t="s">
        <v>133</v>
      </c>
      <c r="C62" s="138" t="s">
        <v>134</v>
      </c>
      <c r="D62" s="140" t="s">
        <v>144</v>
      </c>
      <c r="E62" s="181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55">
        <f t="shared" si="18"/>
        <v>0</v>
      </c>
      <c r="AB62" s="61">
        <v>62</v>
      </c>
      <c r="AC62" s="81">
        <f t="shared" si="19"/>
        <v>0</v>
      </c>
    </row>
    <row r="63" spans="1:29" ht="20.25" customHeight="1">
      <c r="B63" s="158" t="s">
        <v>145</v>
      </c>
      <c r="C63" s="90" t="s">
        <v>95</v>
      </c>
      <c r="D63" s="141" t="s">
        <v>146</v>
      </c>
      <c r="E63" s="179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55">
        <f t="shared" si="18"/>
        <v>0</v>
      </c>
      <c r="AB63" s="61">
        <v>13</v>
      </c>
      <c r="AC63" s="81">
        <f t="shared" si="19"/>
        <v>0</v>
      </c>
    </row>
    <row r="64" spans="1:29" ht="20.25" customHeight="1" thickBot="1">
      <c r="B64" s="159" t="s">
        <v>147</v>
      </c>
      <c r="C64" s="142" t="s">
        <v>96</v>
      </c>
      <c r="D64" s="143" t="s">
        <v>148</v>
      </c>
      <c r="E64" s="18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64">
        <f t="shared" si="18"/>
        <v>0</v>
      </c>
      <c r="AB64" s="65">
        <v>13</v>
      </c>
      <c r="AC64" s="82">
        <f t="shared" ref="AC64" si="20">AA64*AB64</f>
        <v>0</v>
      </c>
    </row>
    <row r="65" spans="2:29" ht="26.25" thickBot="1">
      <c r="B65" s="312" t="s">
        <v>62</v>
      </c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21"/>
      <c r="Y65" s="321"/>
      <c r="Z65" s="321"/>
      <c r="AA65" s="321"/>
      <c r="AB65" s="321"/>
      <c r="AC65" s="322"/>
    </row>
    <row r="66" spans="2:29" ht="21" thickBot="1">
      <c r="B66" s="144" t="s">
        <v>1</v>
      </c>
      <c r="C66" s="201" t="s">
        <v>40</v>
      </c>
      <c r="D66" s="77" t="s">
        <v>152</v>
      </c>
      <c r="E66" s="264" t="s">
        <v>188</v>
      </c>
      <c r="F66" s="265"/>
      <c r="G66" s="265"/>
      <c r="H66" s="265"/>
      <c r="I66" s="265"/>
      <c r="J66" s="265"/>
      <c r="K66" s="266"/>
      <c r="L66" s="34"/>
      <c r="M66" s="152" t="s">
        <v>114</v>
      </c>
      <c r="N66" s="147" t="s">
        <v>2</v>
      </c>
      <c r="O66" s="146" t="s">
        <v>3</v>
      </c>
      <c r="P66" s="146" t="s">
        <v>4</v>
      </c>
      <c r="Q66" s="146" t="s">
        <v>5</v>
      </c>
      <c r="R66" s="146" t="s">
        <v>6</v>
      </c>
      <c r="S66" s="146" t="s">
        <v>8</v>
      </c>
      <c r="T66" s="146" t="s">
        <v>9</v>
      </c>
      <c r="U66" s="146" t="s">
        <v>10</v>
      </c>
      <c r="V66" s="150" t="s">
        <v>11</v>
      </c>
      <c r="W66" s="34"/>
      <c r="X66" s="34"/>
      <c r="Y66" s="34"/>
      <c r="Z66" s="34"/>
      <c r="AA66" s="152" t="s">
        <v>12</v>
      </c>
      <c r="AB66" s="78" t="s">
        <v>193</v>
      </c>
      <c r="AC66" s="153" t="s">
        <v>13</v>
      </c>
    </row>
    <row r="67" spans="2:29" ht="20.25">
      <c r="B67" s="69" t="s">
        <v>276</v>
      </c>
      <c r="C67" s="204" t="s">
        <v>277</v>
      </c>
      <c r="D67" s="83" t="s">
        <v>278</v>
      </c>
      <c r="E67" s="293" t="s">
        <v>291</v>
      </c>
      <c r="F67" s="294"/>
      <c r="G67" s="294"/>
      <c r="H67" s="294"/>
      <c r="I67" s="294"/>
      <c r="J67" s="294"/>
      <c r="K67" s="295"/>
      <c r="L67" s="35"/>
      <c r="M67" s="162"/>
      <c r="N67" s="162"/>
      <c r="O67" s="163"/>
      <c r="P67" s="164"/>
      <c r="Q67" s="164"/>
      <c r="R67" s="162"/>
      <c r="S67" s="183"/>
      <c r="T67" s="162"/>
      <c r="U67" s="163"/>
      <c r="V67" s="162"/>
      <c r="W67" s="35"/>
      <c r="X67" s="35"/>
      <c r="Y67" s="35"/>
      <c r="Z67" s="35"/>
      <c r="AA67" s="84">
        <f t="shared" ref="AA67:AA71" si="21">SUM(E67:Z67)</f>
        <v>0</v>
      </c>
      <c r="AB67" s="61">
        <v>745</v>
      </c>
      <c r="AC67" s="85">
        <f t="shared" ref="AC67:AC68" si="22">AA67*AB67</f>
        <v>0</v>
      </c>
    </row>
    <row r="68" spans="2:29" ht="20.25">
      <c r="B68" s="60" t="s">
        <v>279</v>
      </c>
      <c r="C68" s="205" t="s">
        <v>280</v>
      </c>
      <c r="D68" s="197" t="s">
        <v>281</v>
      </c>
      <c r="E68" s="296" t="s">
        <v>292</v>
      </c>
      <c r="F68" s="297"/>
      <c r="G68" s="297"/>
      <c r="H68" s="297"/>
      <c r="I68" s="297"/>
      <c r="J68" s="297"/>
      <c r="K68" s="298"/>
      <c r="L68" s="155"/>
      <c r="M68" s="166"/>
      <c r="N68" s="166"/>
      <c r="O68" s="198"/>
      <c r="P68" s="166"/>
      <c r="Q68" s="198"/>
      <c r="R68" s="166"/>
      <c r="S68" s="198"/>
      <c r="T68" s="184"/>
      <c r="U68" s="198"/>
      <c r="V68" s="184"/>
      <c r="W68" s="155"/>
      <c r="X68" s="155"/>
      <c r="Y68" s="155"/>
      <c r="Z68" s="155"/>
      <c r="AA68" s="84">
        <f t="shared" si="21"/>
        <v>0</v>
      </c>
      <c r="AB68" s="61">
        <v>685</v>
      </c>
      <c r="AC68" s="85">
        <f t="shared" si="22"/>
        <v>0</v>
      </c>
    </row>
    <row r="69" spans="2:29" ht="20.25">
      <c r="B69" s="69" t="s">
        <v>282</v>
      </c>
      <c r="C69" s="204" t="s">
        <v>283</v>
      </c>
      <c r="D69" s="83" t="s">
        <v>284</v>
      </c>
      <c r="E69" s="296" t="s">
        <v>292</v>
      </c>
      <c r="F69" s="297"/>
      <c r="G69" s="297"/>
      <c r="H69" s="297"/>
      <c r="I69" s="297"/>
      <c r="J69" s="297"/>
      <c r="K69" s="298"/>
      <c r="L69" s="35"/>
      <c r="M69" s="162"/>
      <c r="N69" s="162"/>
      <c r="O69" s="163"/>
      <c r="P69" s="164"/>
      <c r="Q69" s="164"/>
      <c r="R69" s="162"/>
      <c r="S69" s="183"/>
      <c r="T69" s="162"/>
      <c r="U69" s="163"/>
      <c r="V69" s="162"/>
      <c r="W69" s="35"/>
      <c r="X69" s="35"/>
      <c r="Y69" s="35"/>
      <c r="Z69" s="35"/>
      <c r="AA69" s="84">
        <f t="shared" si="21"/>
        <v>0</v>
      </c>
      <c r="AB69" s="61">
        <v>615</v>
      </c>
      <c r="AC69" s="85">
        <f t="shared" ref="AC69:AC71" si="23">AA69*AB69</f>
        <v>0</v>
      </c>
    </row>
    <row r="70" spans="2:29" ht="20.25">
      <c r="B70" s="86" t="s">
        <v>285</v>
      </c>
      <c r="C70" s="205" t="s">
        <v>286</v>
      </c>
      <c r="D70" s="87" t="s">
        <v>287</v>
      </c>
      <c r="E70" s="296" t="s">
        <v>293</v>
      </c>
      <c r="F70" s="297"/>
      <c r="G70" s="297"/>
      <c r="H70" s="297"/>
      <c r="I70" s="297"/>
      <c r="J70" s="297"/>
      <c r="K70" s="298"/>
      <c r="L70" s="155"/>
      <c r="M70" s="166"/>
      <c r="N70" s="166"/>
      <c r="O70" s="162"/>
      <c r="P70" s="166"/>
      <c r="Q70" s="162"/>
      <c r="R70" s="166"/>
      <c r="S70" s="162"/>
      <c r="T70" s="184"/>
      <c r="U70" s="162"/>
      <c r="V70" s="184"/>
      <c r="W70" s="155"/>
      <c r="X70" s="155"/>
      <c r="Y70" s="155"/>
      <c r="Z70" s="155"/>
      <c r="AA70" s="84">
        <f t="shared" si="21"/>
        <v>0</v>
      </c>
      <c r="AB70" s="61">
        <v>480</v>
      </c>
      <c r="AC70" s="85">
        <f t="shared" ref="AC70" si="24">AA70*AB70</f>
        <v>0</v>
      </c>
    </row>
    <row r="71" spans="2:29" ht="21" thickBot="1">
      <c r="B71" s="86" t="s">
        <v>288</v>
      </c>
      <c r="C71" s="205" t="s">
        <v>289</v>
      </c>
      <c r="D71" s="87" t="s">
        <v>290</v>
      </c>
      <c r="E71" s="299" t="s">
        <v>293</v>
      </c>
      <c r="F71" s="300"/>
      <c r="G71" s="300"/>
      <c r="H71" s="300"/>
      <c r="I71" s="300"/>
      <c r="J71" s="300"/>
      <c r="K71" s="301"/>
      <c r="L71" s="155"/>
      <c r="M71" s="219"/>
      <c r="N71" s="166"/>
      <c r="O71" s="162"/>
      <c r="P71" s="166"/>
      <c r="Q71" s="162"/>
      <c r="R71" s="166"/>
      <c r="S71" s="162"/>
      <c r="T71" s="184"/>
      <c r="U71" s="162"/>
      <c r="V71" s="184"/>
      <c r="W71" s="155"/>
      <c r="X71" s="155"/>
      <c r="Y71" s="155"/>
      <c r="Z71" s="155"/>
      <c r="AA71" s="84">
        <f t="shared" si="21"/>
        <v>0</v>
      </c>
      <c r="AB71" s="61">
        <v>480</v>
      </c>
      <c r="AC71" s="85">
        <f t="shared" si="23"/>
        <v>0</v>
      </c>
    </row>
    <row r="72" spans="2:29" ht="21" thickBot="1">
      <c r="B72" s="144" t="s">
        <v>1</v>
      </c>
      <c r="C72" s="201" t="s">
        <v>40</v>
      </c>
      <c r="D72" s="77" t="s">
        <v>153</v>
      </c>
      <c r="E72" s="264" t="s">
        <v>188</v>
      </c>
      <c r="F72" s="265"/>
      <c r="G72" s="265"/>
      <c r="H72" s="265"/>
      <c r="I72" s="265"/>
      <c r="J72" s="265"/>
      <c r="K72" s="266"/>
      <c r="L72" s="34"/>
      <c r="M72" s="147" t="s">
        <v>17</v>
      </c>
      <c r="N72" s="146" t="s">
        <v>14</v>
      </c>
      <c r="O72" s="146" t="s">
        <v>3</v>
      </c>
      <c r="P72" s="146" t="s">
        <v>4</v>
      </c>
      <c r="Q72" s="146" t="s">
        <v>116</v>
      </c>
      <c r="R72" s="146" t="s">
        <v>7</v>
      </c>
      <c r="S72" s="146" t="s">
        <v>118</v>
      </c>
      <c r="T72" s="146" t="s">
        <v>15</v>
      </c>
      <c r="U72" s="146" t="s">
        <v>21</v>
      </c>
      <c r="V72" s="150" t="s">
        <v>16</v>
      </c>
      <c r="W72" s="34"/>
      <c r="X72" s="34"/>
      <c r="Y72" s="34"/>
      <c r="Z72" s="34"/>
      <c r="AA72" s="152" t="s">
        <v>12</v>
      </c>
      <c r="AB72" s="78" t="s">
        <v>193</v>
      </c>
      <c r="AC72" s="153" t="s">
        <v>13</v>
      </c>
    </row>
    <row r="73" spans="2:29" ht="20.25">
      <c r="B73" s="54" t="s">
        <v>294</v>
      </c>
      <c r="C73" s="206" t="s">
        <v>295</v>
      </c>
      <c r="D73" s="88" t="s">
        <v>117</v>
      </c>
      <c r="E73" s="293" t="s">
        <v>291</v>
      </c>
      <c r="F73" s="294"/>
      <c r="G73" s="294"/>
      <c r="H73" s="294"/>
      <c r="I73" s="294"/>
      <c r="J73" s="294"/>
      <c r="K73" s="295"/>
      <c r="L73" s="35"/>
      <c r="M73" s="162"/>
      <c r="N73" s="162"/>
      <c r="O73" s="162"/>
      <c r="P73" s="162"/>
      <c r="Q73" s="162"/>
      <c r="R73" s="183"/>
      <c r="S73" s="162"/>
      <c r="T73" s="164"/>
      <c r="U73" s="162"/>
      <c r="V73" s="164"/>
      <c r="W73" s="35"/>
      <c r="X73" s="35"/>
      <c r="Y73" s="35"/>
      <c r="Z73" s="35"/>
      <c r="AA73" s="84">
        <f t="shared" ref="AA73:AA76" si="25">SUM(E73:Z73)</f>
        <v>0</v>
      </c>
      <c r="AB73" s="61">
        <v>815</v>
      </c>
      <c r="AC73" s="85">
        <f>AA73*AB73</f>
        <v>0</v>
      </c>
    </row>
    <row r="74" spans="2:29" ht="20.25">
      <c r="B74" s="69" t="s">
        <v>296</v>
      </c>
      <c r="C74" s="205" t="s">
        <v>297</v>
      </c>
      <c r="D74" s="60" t="s">
        <v>115</v>
      </c>
      <c r="E74" s="296" t="s">
        <v>291</v>
      </c>
      <c r="F74" s="297"/>
      <c r="G74" s="297"/>
      <c r="H74" s="297"/>
      <c r="I74" s="297"/>
      <c r="J74" s="297"/>
      <c r="K74" s="298"/>
      <c r="L74" s="35"/>
      <c r="M74" s="162"/>
      <c r="N74" s="165"/>
      <c r="O74" s="162"/>
      <c r="P74" s="165"/>
      <c r="Q74" s="162"/>
      <c r="R74" s="184"/>
      <c r="S74" s="162"/>
      <c r="T74" s="166"/>
      <c r="U74" s="162"/>
      <c r="V74" s="166"/>
      <c r="W74" s="35"/>
      <c r="X74" s="35"/>
      <c r="Y74" s="35"/>
      <c r="Z74" s="35"/>
      <c r="AA74" s="84">
        <f t="shared" si="25"/>
        <v>0</v>
      </c>
      <c r="AB74" s="61">
        <v>815</v>
      </c>
      <c r="AC74" s="85">
        <f t="shared" ref="AC74:AC77" si="26">AA74*AB74</f>
        <v>0</v>
      </c>
    </row>
    <row r="75" spans="2:29" ht="20.25">
      <c r="B75" s="60" t="s">
        <v>298</v>
      </c>
      <c r="C75" s="205" t="s">
        <v>299</v>
      </c>
      <c r="D75" s="60" t="s">
        <v>149</v>
      </c>
      <c r="E75" s="296" t="s">
        <v>292</v>
      </c>
      <c r="F75" s="297"/>
      <c r="G75" s="297"/>
      <c r="H75" s="297"/>
      <c r="I75" s="297"/>
      <c r="J75" s="297"/>
      <c r="K75" s="298"/>
      <c r="L75" s="155"/>
      <c r="M75" s="162"/>
      <c r="N75" s="162"/>
      <c r="O75" s="162"/>
      <c r="P75" s="162"/>
      <c r="Q75" s="162"/>
      <c r="R75" s="184"/>
      <c r="S75" s="162"/>
      <c r="T75" s="166"/>
      <c r="U75" s="162"/>
      <c r="V75" s="166"/>
      <c r="W75" s="155"/>
      <c r="X75" s="155"/>
      <c r="Y75" s="155"/>
      <c r="Z75" s="155"/>
      <c r="AA75" s="84">
        <f t="shared" si="25"/>
        <v>0</v>
      </c>
      <c r="AB75" s="61">
        <v>685</v>
      </c>
      <c r="AC75" s="85">
        <f t="shared" si="26"/>
        <v>0</v>
      </c>
    </row>
    <row r="76" spans="2:29" ht="20.25">
      <c r="B76" s="60" t="s">
        <v>300</v>
      </c>
      <c r="C76" s="205" t="s">
        <v>301</v>
      </c>
      <c r="D76" s="89" t="s">
        <v>150</v>
      </c>
      <c r="E76" s="296" t="s">
        <v>292</v>
      </c>
      <c r="F76" s="297"/>
      <c r="G76" s="297"/>
      <c r="H76" s="297"/>
      <c r="I76" s="297"/>
      <c r="J76" s="297"/>
      <c r="K76" s="298"/>
      <c r="L76" s="35"/>
      <c r="M76" s="162"/>
      <c r="N76" s="162"/>
      <c r="O76" s="165"/>
      <c r="P76" s="162"/>
      <c r="Q76" s="165"/>
      <c r="R76" s="162"/>
      <c r="S76" s="184"/>
      <c r="T76" s="184"/>
      <c r="U76" s="166"/>
      <c r="V76" s="162"/>
      <c r="W76" s="35"/>
      <c r="X76" s="35"/>
      <c r="Y76" s="35"/>
      <c r="Z76" s="35"/>
      <c r="AA76" s="84">
        <f t="shared" si="25"/>
        <v>0</v>
      </c>
      <c r="AB76" s="61">
        <v>580</v>
      </c>
      <c r="AC76" s="85">
        <f t="shared" si="26"/>
        <v>0</v>
      </c>
    </row>
    <row r="77" spans="2:29" ht="21" thickBot="1">
      <c r="B77" s="69" t="s">
        <v>302</v>
      </c>
      <c r="C77" s="206" t="s">
        <v>303</v>
      </c>
      <c r="D77" s="88" t="s">
        <v>151</v>
      </c>
      <c r="E77" s="299" t="s">
        <v>292</v>
      </c>
      <c r="F77" s="300"/>
      <c r="G77" s="300"/>
      <c r="H77" s="300"/>
      <c r="I77" s="300"/>
      <c r="J77" s="300"/>
      <c r="K77" s="301"/>
      <c r="L77" s="35"/>
      <c r="M77" s="162"/>
      <c r="N77" s="162"/>
      <c r="O77" s="165"/>
      <c r="P77" s="162"/>
      <c r="Q77" s="184"/>
      <c r="R77" s="162"/>
      <c r="S77" s="184"/>
      <c r="T77" s="184"/>
      <c r="U77" s="166"/>
      <c r="V77" s="162"/>
      <c r="W77" s="35"/>
      <c r="X77" s="35"/>
      <c r="Y77" s="35"/>
      <c r="Z77" s="35"/>
      <c r="AA77" s="84">
        <f>SUM(E77:Z77)</f>
        <v>0</v>
      </c>
      <c r="AB77" s="61">
        <v>510</v>
      </c>
      <c r="AC77" s="85">
        <f t="shared" si="26"/>
        <v>0</v>
      </c>
    </row>
    <row r="78" spans="2:29" ht="21" thickBot="1">
      <c r="B78" s="144" t="s">
        <v>1</v>
      </c>
      <c r="C78" s="201" t="s">
        <v>40</v>
      </c>
      <c r="D78" s="77" t="s">
        <v>154</v>
      </c>
      <c r="E78" s="264" t="s">
        <v>188</v>
      </c>
      <c r="F78" s="265"/>
      <c r="G78" s="265"/>
      <c r="H78" s="265"/>
      <c r="I78" s="265"/>
      <c r="J78" s="265"/>
      <c r="K78" s="266"/>
      <c r="L78" s="34"/>
      <c r="M78" s="147" t="s">
        <v>119</v>
      </c>
      <c r="N78" s="146" t="s">
        <v>17</v>
      </c>
      <c r="O78" s="146" t="s">
        <v>14</v>
      </c>
      <c r="P78" s="146" t="s">
        <v>3</v>
      </c>
      <c r="Q78" s="146" t="s">
        <v>4</v>
      </c>
      <c r="R78" s="146" t="s">
        <v>116</v>
      </c>
      <c r="S78" s="146" t="s">
        <v>7</v>
      </c>
      <c r="T78" s="150" t="s">
        <v>118</v>
      </c>
      <c r="U78" s="38"/>
      <c r="V78" s="38"/>
      <c r="W78" s="34"/>
      <c r="X78" s="34"/>
      <c r="Y78" s="34"/>
      <c r="Z78" s="34"/>
      <c r="AA78" s="152" t="s">
        <v>12</v>
      </c>
      <c r="AB78" s="78" t="s">
        <v>193</v>
      </c>
      <c r="AC78" s="153" t="s">
        <v>13</v>
      </c>
    </row>
    <row r="79" spans="2:29" ht="20.25">
      <c r="B79" s="54" t="s">
        <v>304</v>
      </c>
      <c r="C79" s="204" t="s">
        <v>305</v>
      </c>
      <c r="D79" s="54" t="s">
        <v>306</v>
      </c>
      <c r="E79" s="284" t="s">
        <v>319</v>
      </c>
      <c r="F79" s="285"/>
      <c r="G79" s="285"/>
      <c r="H79" s="285"/>
      <c r="I79" s="285"/>
      <c r="J79" s="285"/>
      <c r="K79" s="286"/>
      <c r="L79" s="35"/>
      <c r="M79" s="162"/>
      <c r="N79" s="162"/>
      <c r="O79" s="183"/>
      <c r="P79" s="162"/>
      <c r="Q79" s="183"/>
      <c r="R79" s="162"/>
      <c r="S79" s="183"/>
      <c r="T79" s="162"/>
      <c r="U79" s="162"/>
      <c r="V79" s="162"/>
      <c r="W79" s="35"/>
      <c r="X79" s="35"/>
      <c r="Y79" s="35"/>
      <c r="Z79" s="35"/>
      <c r="AA79" s="84">
        <f t="shared" ref="AA79:AA83" si="27">SUM(E79:Z79)</f>
        <v>0</v>
      </c>
      <c r="AB79" s="61">
        <v>685</v>
      </c>
      <c r="AC79" s="85">
        <f>AA79*AB79</f>
        <v>0</v>
      </c>
    </row>
    <row r="80" spans="2:29" ht="20.25">
      <c r="B80" s="60" t="s">
        <v>307</v>
      </c>
      <c r="C80" s="205" t="s">
        <v>308</v>
      </c>
      <c r="D80" s="60" t="s">
        <v>309</v>
      </c>
      <c r="E80" s="287" t="s">
        <v>319</v>
      </c>
      <c r="F80" s="288"/>
      <c r="G80" s="288"/>
      <c r="H80" s="288"/>
      <c r="I80" s="288"/>
      <c r="J80" s="288"/>
      <c r="K80" s="289"/>
      <c r="L80" s="35"/>
      <c r="M80" s="184"/>
      <c r="N80" s="184"/>
      <c r="O80" s="162"/>
      <c r="P80" s="184"/>
      <c r="Q80" s="162"/>
      <c r="R80" s="184"/>
      <c r="S80" s="162"/>
      <c r="T80" s="184"/>
      <c r="U80" s="162"/>
      <c r="V80" s="162"/>
      <c r="W80" s="35"/>
      <c r="X80" s="35"/>
      <c r="Y80" s="35"/>
      <c r="Z80" s="35"/>
      <c r="AA80" s="84">
        <f t="shared" si="27"/>
        <v>0</v>
      </c>
      <c r="AB80" s="61">
        <v>580</v>
      </c>
      <c r="AC80" s="85">
        <f t="shared" ref="AC80:AC83" si="28">AA80*AB80</f>
        <v>0</v>
      </c>
    </row>
    <row r="81" spans="2:29" ht="20.25">
      <c r="B81" s="60" t="s">
        <v>310</v>
      </c>
      <c r="C81" s="205" t="s">
        <v>311</v>
      </c>
      <c r="D81" s="60" t="s">
        <v>312</v>
      </c>
      <c r="E81" s="287" t="s">
        <v>319</v>
      </c>
      <c r="F81" s="288"/>
      <c r="G81" s="288"/>
      <c r="H81" s="288"/>
      <c r="I81" s="288"/>
      <c r="J81" s="288"/>
      <c r="K81" s="289"/>
      <c r="L81" s="155"/>
      <c r="M81" s="184"/>
      <c r="N81" s="184"/>
      <c r="O81" s="162"/>
      <c r="P81" s="184"/>
      <c r="Q81" s="162"/>
      <c r="R81" s="184"/>
      <c r="S81" s="162"/>
      <c r="T81" s="162"/>
      <c r="U81" s="162"/>
      <c r="V81" s="162"/>
      <c r="W81" s="155"/>
      <c r="X81" s="155"/>
      <c r="Y81" s="155"/>
      <c r="Z81" s="155"/>
      <c r="AA81" s="84">
        <f t="shared" si="27"/>
        <v>0</v>
      </c>
      <c r="AB81" s="61">
        <v>580</v>
      </c>
      <c r="AC81" s="85">
        <f t="shared" si="28"/>
        <v>0</v>
      </c>
    </row>
    <row r="82" spans="2:29" ht="20.25">
      <c r="B82" s="60" t="s">
        <v>313</v>
      </c>
      <c r="C82" s="205" t="s">
        <v>314</v>
      </c>
      <c r="D82" s="60" t="s">
        <v>315</v>
      </c>
      <c r="E82" s="287" t="s">
        <v>320</v>
      </c>
      <c r="F82" s="288"/>
      <c r="G82" s="288"/>
      <c r="H82" s="288"/>
      <c r="I82" s="288"/>
      <c r="J82" s="288"/>
      <c r="K82" s="289"/>
      <c r="L82" s="35"/>
      <c r="M82" s="184"/>
      <c r="N82" s="184"/>
      <c r="O82" s="162"/>
      <c r="P82" s="184"/>
      <c r="Q82" s="162"/>
      <c r="R82" s="184"/>
      <c r="S82" s="162"/>
      <c r="T82" s="184"/>
      <c r="U82" s="162"/>
      <c r="V82" s="162"/>
      <c r="W82" s="35"/>
      <c r="X82" s="35"/>
      <c r="Y82" s="35"/>
      <c r="Z82" s="35"/>
      <c r="AA82" s="84">
        <f t="shared" si="27"/>
        <v>0</v>
      </c>
      <c r="AB82" s="61">
        <v>510</v>
      </c>
      <c r="AC82" s="85">
        <f t="shared" si="28"/>
        <v>0</v>
      </c>
    </row>
    <row r="83" spans="2:29" ht="21" thickBot="1">
      <c r="B83" s="60" t="s">
        <v>316</v>
      </c>
      <c r="C83" s="205" t="s">
        <v>317</v>
      </c>
      <c r="D83" s="60" t="s">
        <v>318</v>
      </c>
      <c r="E83" s="302" t="s">
        <v>403</v>
      </c>
      <c r="F83" s="303"/>
      <c r="G83" s="303"/>
      <c r="H83" s="303"/>
      <c r="I83" s="303"/>
      <c r="J83" s="303"/>
      <c r="K83" s="304"/>
      <c r="L83" s="35"/>
      <c r="M83" s="185"/>
      <c r="N83" s="184"/>
      <c r="O83" s="162"/>
      <c r="P83" s="184"/>
      <c r="Q83" s="162"/>
      <c r="R83" s="184"/>
      <c r="S83" s="162"/>
      <c r="T83" s="162"/>
      <c r="U83" s="162"/>
      <c r="V83" s="162"/>
      <c r="W83" s="35"/>
      <c r="X83" s="35"/>
      <c r="Y83" s="35"/>
      <c r="Z83" s="35"/>
      <c r="AA83" s="84">
        <f t="shared" si="27"/>
        <v>0</v>
      </c>
      <c r="AB83" s="61">
        <v>480</v>
      </c>
      <c r="AC83" s="85">
        <f t="shared" si="28"/>
        <v>0</v>
      </c>
    </row>
    <row r="84" spans="2:29" ht="21" thickBot="1">
      <c r="B84" s="144" t="s">
        <v>1</v>
      </c>
      <c r="C84" s="201" t="s">
        <v>40</v>
      </c>
      <c r="D84" s="77" t="s">
        <v>155</v>
      </c>
      <c r="E84" s="264" t="s">
        <v>188</v>
      </c>
      <c r="F84" s="265"/>
      <c r="G84" s="265"/>
      <c r="H84" s="265"/>
      <c r="I84" s="265"/>
      <c r="J84" s="265"/>
      <c r="K84" s="266"/>
      <c r="L84" s="34"/>
      <c r="M84" s="147" t="s">
        <v>6</v>
      </c>
      <c r="N84" s="146" t="s">
        <v>19</v>
      </c>
      <c r="O84" s="146" t="s">
        <v>20</v>
      </c>
      <c r="P84" s="146" t="s">
        <v>11</v>
      </c>
      <c r="Q84" s="146" t="s">
        <v>21</v>
      </c>
      <c r="R84" s="146" t="s">
        <v>22</v>
      </c>
      <c r="S84" s="146" t="s">
        <v>23</v>
      </c>
      <c r="T84" s="146" t="s">
        <v>24</v>
      </c>
      <c r="U84" s="146" t="s">
        <v>25</v>
      </c>
      <c r="V84" s="150" t="s">
        <v>178</v>
      </c>
      <c r="W84" s="34"/>
      <c r="X84" s="34"/>
      <c r="Y84" s="34"/>
      <c r="Z84" s="34"/>
      <c r="AA84" s="152" t="s">
        <v>12</v>
      </c>
      <c r="AB84" s="78" t="s">
        <v>193</v>
      </c>
      <c r="AC84" s="153" t="s">
        <v>13</v>
      </c>
    </row>
    <row r="85" spans="2:29" ht="20.25">
      <c r="B85" s="54" t="s">
        <v>321</v>
      </c>
      <c r="C85" s="204" t="s">
        <v>322</v>
      </c>
      <c r="D85" s="90" t="s">
        <v>160</v>
      </c>
      <c r="E85" s="284" t="s">
        <v>189</v>
      </c>
      <c r="F85" s="285"/>
      <c r="G85" s="285"/>
      <c r="H85" s="285"/>
      <c r="I85" s="285"/>
      <c r="J85" s="285"/>
      <c r="K85" s="286"/>
      <c r="L85" s="35"/>
      <c r="M85" s="162"/>
      <c r="N85" s="162"/>
      <c r="O85" s="162"/>
      <c r="P85" s="162"/>
      <c r="Q85" s="162"/>
      <c r="R85" s="162"/>
      <c r="S85" s="184"/>
      <c r="T85" s="162"/>
      <c r="U85" s="162"/>
      <c r="V85" s="184"/>
      <c r="W85" s="35"/>
      <c r="X85" s="35"/>
      <c r="Y85" s="35"/>
      <c r="Z85" s="35"/>
      <c r="AA85" s="84">
        <f t="shared" ref="AA85:AA89" si="29">SUM(E85:Z85)</f>
        <v>0</v>
      </c>
      <c r="AB85" s="61">
        <v>580</v>
      </c>
      <c r="AC85" s="85">
        <f>AA85*AB85</f>
        <v>0</v>
      </c>
    </row>
    <row r="86" spans="2:29" ht="20.25">
      <c r="B86" s="54" t="s">
        <v>323</v>
      </c>
      <c r="C86" s="204" t="s">
        <v>324</v>
      </c>
      <c r="D86" s="54" t="s">
        <v>26</v>
      </c>
      <c r="E86" s="290" t="s">
        <v>189</v>
      </c>
      <c r="F86" s="291"/>
      <c r="G86" s="291"/>
      <c r="H86" s="291"/>
      <c r="I86" s="291"/>
      <c r="J86" s="291"/>
      <c r="K86" s="292"/>
      <c r="L86" s="35"/>
      <c r="M86" s="162"/>
      <c r="N86" s="184"/>
      <c r="O86" s="162"/>
      <c r="P86" s="184"/>
      <c r="Q86" s="162"/>
      <c r="R86" s="184"/>
      <c r="S86" s="162"/>
      <c r="T86" s="162"/>
      <c r="U86" s="184"/>
      <c r="V86" s="162"/>
      <c r="W86" s="35"/>
      <c r="X86" s="35"/>
      <c r="Y86" s="35"/>
      <c r="Z86" s="35"/>
      <c r="AA86" s="84">
        <f t="shared" si="29"/>
        <v>0</v>
      </c>
      <c r="AB86" s="61">
        <v>580</v>
      </c>
      <c r="AC86" s="85">
        <f>AA86*AB86</f>
        <v>0</v>
      </c>
    </row>
    <row r="87" spans="2:29" ht="20.25">
      <c r="B87" s="60" t="s">
        <v>325</v>
      </c>
      <c r="C87" s="205" t="s">
        <v>326</v>
      </c>
      <c r="D87" s="89" t="s">
        <v>27</v>
      </c>
      <c r="E87" s="290" t="s">
        <v>189</v>
      </c>
      <c r="F87" s="291"/>
      <c r="G87" s="291"/>
      <c r="H87" s="291"/>
      <c r="I87" s="291"/>
      <c r="J87" s="291"/>
      <c r="K87" s="292"/>
      <c r="L87" s="35"/>
      <c r="M87" s="184"/>
      <c r="N87" s="162"/>
      <c r="O87" s="184"/>
      <c r="P87" s="162"/>
      <c r="Q87" s="184"/>
      <c r="R87" s="162"/>
      <c r="S87" s="162"/>
      <c r="T87" s="184"/>
      <c r="U87" s="162"/>
      <c r="V87" s="162"/>
      <c r="W87" s="35"/>
      <c r="X87" s="35"/>
      <c r="Y87" s="35"/>
      <c r="Z87" s="35"/>
      <c r="AA87" s="84">
        <f t="shared" si="29"/>
        <v>0</v>
      </c>
      <c r="AB87" s="61">
        <v>545</v>
      </c>
      <c r="AC87" s="85">
        <f t="shared" ref="AC87:AC89" si="30">AA87*AB87</f>
        <v>0</v>
      </c>
    </row>
    <row r="88" spans="2:29" ht="20.25">
      <c r="B88" s="60" t="s">
        <v>327</v>
      </c>
      <c r="C88" s="205" t="s">
        <v>328</v>
      </c>
      <c r="D88" s="89" t="s">
        <v>161</v>
      </c>
      <c r="E88" s="290" t="s">
        <v>189</v>
      </c>
      <c r="F88" s="291"/>
      <c r="G88" s="291"/>
      <c r="H88" s="291"/>
      <c r="I88" s="291"/>
      <c r="J88" s="291"/>
      <c r="K88" s="292"/>
      <c r="L88" s="35"/>
      <c r="M88" s="184"/>
      <c r="N88" s="162"/>
      <c r="O88" s="184"/>
      <c r="P88" s="162"/>
      <c r="Q88" s="184"/>
      <c r="R88" s="162"/>
      <c r="S88" s="162"/>
      <c r="T88" s="184"/>
      <c r="U88" s="162"/>
      <c r="V88" s="162"/>
      <c r="W88" s="35"/>
      <c r="X88" s="35"/>
      <c r="Y88" s="35"/>
      <c r="Z88" s="35"/>
      <c r="AA88" s="84">
        <f t="shared" si="29"/>
        <v>0</v>
      </c>
      <c r="AB88" s="61">
        <v>510</v>
      </c>
      <c r="AC88" s="85">
        <f t="shared" si="30"/>
        <v>0</v>
      </c>
    </row>
    <row r="89" spans="2:29" ht="21" thickBot="1">
      <c r="B89" s="63" t="s">
        <v>329</v>
      </c>
      <c r="C89" s="207" t="s">
        <v>330</v>
      </c>
      <c r="D89" s="91" t="s">
        <v>331</v>
      </c>
      <c r="E89" s="261" t="s">
        <v>189</v>
      </c>
      <c r="F89" s="262"/>
      <c r="G89" s="262"/>
      <c r="H89" s="262"/>
      <c r="I89" s="262"/>
      <c r="J89" s="262"/>
      <c r="K89" s="263"/>
      <c r="L89" s="35"/>
      <c r="M89" s="185"/>
      <c r="N89" s="162"/>
      <c r="O89" s="184"/>
      <c r="P89" s="162"/>
      <c r="Q89" s="184"/>
      <c r="R89" s="162"/>
      <c r="S89" s="162"/>
      <c r="T89" s="184"/>
      <c r="U89" s="162"/>
      <c r="V89" s="162"/>
      <c r="W89" s="35"/>
      <c r="X89" s="35"/>
      <c r="Y89" s="35"/>
      <c r="Z89" s="35"/>
      <c r="AA89" s="84">
        <f t="shared" si="29"/>
        <v>0</v>
      </c>
      <c r="AB89" s="61">
        <v>480</v>
      </c>
      <c r="AC89" s="85">
        <f t="shared" si="30"/>
        <v>0</v>
      </c>
    </row>
    <row r="90" spans="2:29" ht="21" thickBot="1">
      <c r="B90" s="144" t="s">
        <v>1</v>
      </c>
      <c r="C90" s="201" t="s">
        <v>40</v>
      </c>
      <c r="D90" s="77" t="s">
        <v>159</v>
      </c>
      <c r="E90" s="264" t="s">
        <v>188</v>
      </c>
      <c r="F90" s="265"/>
      <c r="G90" s="265"/>
      <c r="H90" s="265"/>
      <c r="I90" s="265"/>
      <c r="J90" s="265"/>
      <c r="K90" s="266"/>
      <c r="L90" s="34"/>
      <c r="M90" s="147" t="s">
        <v>35</v>
      </c>
      <c r="N90" s="146" t="s">
        <v>36</v>
      </c>
      <c r="O90" s="146" t="s">
        <v>3</v>
      </c>
      <c r="P90" s="146" t="s">
        <v>37</v>
      </c>
      <c r="Q90" s="146" t="s">
        <v>18</v>
      </c>
      <c r="R90" s="146" t="s">
        <v>6</v>
      </c>
      <c r="S90" s="146" t="s">
        <v>8</v>
      </c>
      <c r="T90" s="150" t="s">
        <v>20</v>
      </c>
      <c r="U90" s="38"/>
      <c r="V90" s="38"/>
      <c r="W90" s="34"/>
      <c r="X90" s="34"/>
      <c r="Y90" s="34"/>
      <c r="Z90" s="34"/>
      <c r="AA90" s="152" t="s">
        <v>12</v>
      </c>
      <c r="AB90" s="78" t="s">
        <v>193</v>
      </c>
      <c r="AC90" s="153" t="s">
        <v>13</v>
      </c>
    </row>
    <row r="91" spans="2:29" ht="20.25">
      <c r="B91" s="54" t="s">
        <v>162</v>
      </c>
      <c r="C91" s="204" t="s">
        <v>163</v>
      </c>
      <c r="D91" s="54" t="s">
        <v>164</v>
      </c>
      <c r="E91" s="284" t="s">
        <v>189</v>
      </c>
      <c r="F91" s="285"/>
      <c r="G91" s="285"/>
      <c r="H91" s="285"/>
      <c r="I91" s="285"/>
      <c r="J91" s="285"/>
      <c r="K91" s="286"/>
      <c r="L91" s="35"/>
      <c r="M91" s="162"/>
      <c r="N91" s="164"/>
      <c r="O91" s="162"/>
      <c r="P91" s="183"/>
      <c r="Q91" s="162"/>
      <c r="R91" s="183"/>
      <c r="S91" s="162"/>
      <c r="T91" s="183"/>
      <c r="U91" s="162"/>
      <c r="V91" s="162"/>
      <c r="W91" s="35"/>
      <c r="X91" s="35"/>
      <c r="Y91" s="35"/>
      <c r="Z91" s="35"/>
      <c r="AA91" s="84">
        <f t="shared" ref="AA91:AA93" si="31">SUM(E91:Z91)</f>
        <v>0</v>
      </c>
      <c r="AB91" s="61">
        <v>510</v>
      </c>
      <c r="AC91" s="85">
        <f>AA91*AB91</f>
        <v>0</v>
      </c>
    </row>
    <row r="92" spans="2:29" ht="20.25">
      <c r="B92" s="60" t="s">
        <v>165</v>
      </c>
      <c r="C92" s="205" t="s">
        <v>166</v>
      </c>
      <c r="D92" s="60" t="s">
        <v>167</v>
      </c>
      <c r="E92" s="290" t="s">
        <v>189</v>
      </c>
      <c r="F92" s="291"/>
      <c r="G92" s="291"/>
      <c r="H92" s="291"/>
      <c r="I92" s="291"/>
      <c r="J92" s="291"/>
      <c r="K92" s="292"/>
      <c r="L92" s="35"/>
      <c r="M92" s="162"/>
      <c r="N92" s="164"/>
      <c r="O92" s="162"/>
      <c r="P92" s="183"/>
      <c r="Q92" s="162"/>
      <c r="R92" s="183"/>
      <c r="S92" s="162"/>
      <c r="T92" s="183"/>
      <c r="U92" s="162"/>
      <c r="V92" s="162"/>
      <c r="W92" s="35"/>
      <c r="X92" s="35"/>
      <c r="Y92" s="35"/>
      <c r="Z92" s="35"/>
      <c r="AA92" s="84">
        <f t="shared" si="31"/>
        <v>0</v>
      </c>
      <c r="AB92" s="61">
        <v>480</v>
      </c>
      <c r="AC92" s="85">
        <f t="shared" ref="AC92:AC93" si="32">AA92*AB92</f>
        <v>0</v>
      </c>
    </row>
    <row r="93" spans="2:29" ht="21" thickBot="1">
      <c r="B93" s="92" t="s">
        <v>168</v>
      </c>
      <c r="C93" s="208" t="s">
        <v>169</v>
      </c>
      <c r="D93" s="91" t="s">
        <v>170</v>
      </c>
      <c r="E93" s="261" t="s">
        <v>189</v>
      </c>
      <c r="F93" s="262"/>
      <c r="G93" s="262"/>
      <c r="H93" s="262"/>
      <c r="I93" s="262"/>
      <c r="J93" s="262"/>
      <c r="K93" s="263"/>
      <c r="L93" s="36"/>
      <c r="M93" s="219"/>
      <c r="N93" s="172"/>
      <c r="O93" s="185"/>
      <c r="P93" s="172"/>
      <c r="Q93" s="185"/>
      <c r="R93" s="172"/>
      <c r="S93" s="185"/>
      <c r="T93" s="172"/>
      <c r="U93" s="172"/>
      <c r="V93" s="172"/>
      <c r="W93" s="36"/>
      <c r="X93" s="36"/>
      <c r="Y93" s="36"/>
      <c r="Z93" s="36"/>
      <c r="AA93" s="93">
        <f t="shared" si="31"/>
        <v>0</v>
      </c>
      <c r="AB93" s="61">
        <v>410</v>
      </c>
      <c r="AC93" s="85">
        <f t="shared" si="32"/>
        <v>0</v>
      </c>
    </row>
    <row r="94" spans="2:29" ht="21" thickBot="1">
      <c r="B94" s="144" t="s">
        <v>1</v>
      </c>
      <c r="C94" s="201" t="s">
        <v>40</v>
      </c>
      <c r="D94" s="77" t="s">
        <v>157</v>
      </c>
      <c r="E94" s="264" t="s">
        <v>188</v>
      </c>
      <c r="F94" s="265"/>
      <c r="G94" s="265"/>
      <c r="H94" s="265"/>
      <c r="I94" s="265"/>
      <c r="J94" s="265"/>
      <c r="K94" s="266"/>
      <c r="L94" s="34"/>
      <c r="M94" s="147" t="s">
        <v>29</v>
      </c>
      <c r="N94" s="146" t="s">
        <v>9</v>
      </c>
      <c r="O94" s="146" t="s">
        <v>21</v>
      </c>
      <c r="P94" s="146" t="s">
        <v>179</v>
      </c>
      <c r="Q94" s="150" t="s">
        <v>25</v>
      </c>
      <c r="R94" s="38"/>
      <c r="S94" s="38"/>
      <c r="T94" s="38"/>
      <c r="U94" s="38"/>
      <c r="V94" s="38"/>
      <c r="W94" s="34"/>
      <c r="X94" s="34"/>
      <c r="Y94" s="34"/>
      <c r="Z94" s="34"/>
      <c r="AA94" s="152" t="s">
        <v>12</v>
      </c>
      <c r="AB94" s="78" t="s">
        <v>193</v>
      </c>
      <c r="AC94" s="153" t="s">
        <v>13</v>
      </c>
    </row>
    <row r="95" spans="2:29" ht="20.25">
      <c r="B95" s="54" t="s">
        <v>332</v>
      </c>
      <c r="C95" s="204" t="s">
        <v>171</v>
      </c>
      <c r="D95" s="54" t="s">
        <v>34</v>
      </c>
      <c r="E95" s="267" t="s">
        <v>189</v>
      </c>
      <c r="F95" s="268"/>
      <c r="G95" s="268"/>
      <c r="H95" s="268"/>
      <c r="I95" s="268"/>
      <c r="J95" s="268"/>
      <c r="K95" s="269"/>
      <c r="L95" s="37"/>
      <c r="M95" s="162"/>
      <c r="N95" s="162"/>
      <c r="O95" s="162"/>
      <c r="P95" s="186"/>
      <c r="Q95" s="187"/>
      <c r="R95" s="186"/>
      <c r="S95" s="186"/>
      <c r="T95" s="186"/>
      <c r="U95" s="186"/>
      <c r="V95" s="186"/>
      <c r="W95" s="37"/>
      <c r="X95" s="37"/>
      <c r="Y95" s="37"/>
      <c r="Z95" s="37"/>
      <c r="AA95" s="84">
        <f t="shared" ref="AA95:AA98" si="33">SUM(E95:Z95)</f>
        <v>0</v>
      </c>
      <c r="AB95" s="61">
        <v>615</v>
      </c>
      <c r="AC95" s="85">
        <f>AA95*AB95</f>
        <v>0</v>
      </c>
    </row>
    <row r="96" spans="2:29" ht="20.25">
      <c r="B96" s="54" t="s">
        <v>333</v>
      </c>
      <c r="C96" s="204" t="s">
        <v>334</v>
      </c>
      <c r="D96" s="54" t="s">
        <v>172</v>
      </c>
      <c r="E96" s="270" t="s">
        <v>189</v>
      </c>
      <c r="F96" s="271"/>
      <c r="G96" s="271"/>
      <c r="H96" s="271"/>
      <c r="I96" s="271"/>
      <c r="J96" s="271"/>
      <c r="K96" s="272"/>
      <c r="L96" s="37"/>
      <c r="M96" s="184"/>
      <c r="N96" s="184"/>
      <c r="O96" s="184"/>
      <c r="P96" s="184"/>
      <c r="Q96" s="184"/>
      <c r="R96" s="186"/>
      <c r="S96" s="186"/>
      <c r="T96" s="186"/>
      <c r="U96" s="186"/>
      <c r="V96" s="186"/>
      <c r="W96" s="37"/>
      <c r="X96" s="37"/>
      <c r="Y96" s="37"/>
      <c r="Z96" s="37"/>
      <c r="AA96" s="84">
        <f t="shared" si="33"/>
        <v>0</v>
      </c>
      <c r="AB96" s="61">
        <v>545</v>
      </c>
      <c r="AC96" s="85">
        <f t="shared" ref="AC96:AC98" si="34">AA96*AB96</f>
        <v>0</v>
      </c>
    </row>
    <row r="97" spans="2:29" ht="20.25">
      <c r="B97" s="54" t="s">
        <v>335</v>
      </c>
      <c r="C97" s="204" t="s">
        <v>336</v>
      </c>
      <c r="D97" s="54" t="s">
        <v>173</v>
      </c>
      <c r="E97" s="278" t="s">
        <v>189</v>
      </c>
      <c r="F97" s="279"/>
      <c r="G97" s="279"/>
      <c r="H97" s="279"/>
      <c r="I97" s="279"/>
      <c r="J97" s="279"/>
      <c r="K97" s="280"/>
      <c r="L97" s="37"/>
      <c r="M97" s="183"/>
      <c r="N97" s="183"/>
      <c r="O97" s="183"/>
      <c r="P97" s="183"/>
      <c r="Q97" s="186"/>
      <c r="R97" s="186"/>
      <c r="S97" s="186"/>
      <c r="T97" s="186"/>
      <c r="U97" s="186"/>
      <c r="V97" s="186"/>
      <c r="W97" s="37"/>
      <c r="X97" s="37"/>
      <c r="Y97" s="37"/>
      <c r="Z97" s="37"/>
      <c r="AA97" s="220">
        <f t="shared" si="33"/>
        <v>0</v>
      </c>
      <c r="AB97" s="61">
        <v>510</v>
      </c>
      <c r="AC97" s="85">
        <f t="shared" ref="AC97" si="35">AA97*AB97</f>
        <v>0</v>
      </c>
    </row>
    <row r="98" spans="2:29" ht="21" thickBot="1">
      <c r="B98" s="54" t="s">
        <v>337</v>
      </c>
      <c r="C98" s="204" t="s">
        <v>338</v>
      </c>
      <c r="D98" s="54" t="s">
        <v>339</v>
      </c>
      <c r="E98" s="281" t="s">
        <v>189</v>
      </c>
      <c r="F98" s="282"/>
      <c r="G98" s="282"/>
      <c r="H98" s="282"/>
      <c r="I98" s="282"/>
      <c r="J98" s="282"/>
      <c r="K98" s="283"/>
      <c r="L98" s="37"/>
      <c r="M98" s="218"/>
      <c r="N98" s="183"/>
      <c r="O98" s="183"/>
      <c r="P98" s="183"/>
      <c r="Q98" s="186"/>
      <c r="R98" s="186"/>
      <c r="S98" s="186"/>
      <c r="T98" s="186"/>
      <c r="U98" s="186"/>
      <c r="V98" s="186"/>
      <c r="W98" s="37"/>
      <c r="X98" s="37"/>
      <c r="Y98" s="37"/>
      <c r="Z98" s="37"/>
      <c r="AA98" s="94">
        <f t="shared" si="33"/>
        <v>0</v>
      </c>
      <c r="AB98" s="95">
        <v>480</v>
      </c>
      <c r="AC98" s="85">
        <f t="shared" si="34"/>
        <v>0</v>
      </c>
    </row>
    <row r="99" spans="2:29" ht="21" thickBot="1">
      <c r="B99" s="144" t="s">
        <v>1</v>
      </c>
      <c r="C99" s="201" t="s">
        <v>40</v>
      </c>
      <c r="D99" s="77" t="s">
        <v>158</v>
      </c>
      <c r="E99" s="264" t="s">
        <v>188</v>
      </c>
      <c r="F99" s="265"/>
      <c r="G99" s="265"/>
      <c r="H99" s="265"/>
      <c r="I99" s="265"/>
      <c r="J99" s="265"/>
      <c r="K99" s="266"/>
      <c r="L99" s="34"/>
      <c r="M99" s="147" t="s">
        <v>3</v>
      </c>
      <c r="N99" s="146" t="s">
        <v>29</v>
      </c>
      <c r="O99" s="146" t="s">
        <v>9</v>
      </c>
      <c r="P99" s="150" t="s">
        <v>21</v>
      </c>
      <c r="Q99" s="38"/>
      <c r="R99" s="38"/>
      <c r="S99" s="38"/>
      <c r="T99" s="38"/>
      <c r="U99" s="38"/>
      <c r="V99" s="38"/>
      <c r="W99" s="34"/>
      <c r="X99" s="34"/>
      <c r="Y99" s="34"/>
      <c r="Z99" s="34"/>
      <c r="AA99" s="152" t="s">
        <v>12</v>
      </c>
      <c r="AB99" s="78" t="s">
        <v>193</v>
      </c>
      <c r="AC99" s="153" t="s">
        <v>13</v>
      </c>
    </row>
    <row r="100" spans="2:29" ht="20.25">
      <c r="B100" s="69" t="s">
        <v>340</v>
      </c>
      <c r="C100" s="204" t="s">
        <v>174</v>
      </c>
      <c r="D100" s="88" t="s">
        <v>175</v>
      </c>
      <c r="E100" s="284" t="s">
        <v>189</v>
      </c>
      <c r="F100" s="285"/>
      <c r="G100" s="285"/>
      <c r="H100" s="285"/>
      <c r="I100" s="285"/>
      <c r="J100" s="285"/>
      <c r="K100" s="286"/>
      <c r="L100" s="35"/>
      <c r="M100" s="162"/>
      <c r="N100" s="164"/>
      <c r="O100" s="164"/>
      <c r="P100" s="164"/>
      <c r="Q100" s="162"/>
      <c r="R100" s="162"/>
      <c r="S100" s="162"/>
      <c r="T100" s="162"/>
      <c r="U100" s="162"/>
      <c r="V100" s="162"/>
      <c r="W100" s="35"/>
      <c r="X100" s="35"/>
      <c r="Y100" s="35"/>
      <c r="Z100" s="35"/>
      <c r="AA100" s="84">
        <f t="shared" ref="AA100:AA102" si="36">SUM(E100:Z100)</f>
        <v>0</v>
      </c>
      <c r="AB100" s="61">
        <v>545</v>
      </c>
      <c r="AC100" s="85">
        <f>AA100*AB100</f>
        <v>0</v>
      </c>
    </row>
    <row r="101" spans="2:29" ht="20.25">
      <c r="B101" s="60" t="s">
        <v>341</v>
      </c>
      <c r="C101" s="205" t="s">
        <v>342</v>
      </c>
      <c r="D101" s="60" t="s">
        <v>176</v>
      </c>
      <c r="E101" s="287" t="s">
        <v>189</v>
      </c>
      <c r="F101" s="288"/>
      <c r="G101" s="288"/>
      <c r="H101" s="288"/>
      <c r="I101" s="288"/>
      <c r="J101" s="288"/>
      <c r="K101" s="289"/>
      <c r="L101" s="35"/>
      <c r="M101" s="184"/>
      <c r="N101" s="184"/>
      <c r="O101" s="184"/>
      <c r="P101" s="168"/>
      <c r="Q101" s="162"/>
      <c r="R101" s="162"/>
      <c r="S101" s="162"/>
      <c r="T101" s="162"/>
      <c r="U101" s="162"/>
      <c r="V101" s="162"/>
      <c r="W101" s="35"/>
      <c r="X101" s="35"/>
      <c r="Y101" s="35"/>
      <c r="Z101" s="35"/>
      <c r="AA101" s="84">
        <f t="shared" si="36"/>
        <v>0</v>
      </c>
      <c r="AB101" s="61">
        <v>510</v>
      </c>
      <c r="AC101" s="85">
        <f t="shared" ref="AC101" si="37">AA101*AB101</f>
        <v>0</v>
      </c>
    </row>
    <row r="102" spans="2:29" ht="21" thickBot="1">
      <c r="B102" s="63" t="s">
        <v>343</v>
      </c>
      <c r="C102" s="207" t="s">
        <v>344</v>
      </c>
      <c r="D102" s="63" t="s">
        <v>345</v>
      </c>
      <c r="E102" s="261" t="s">
        <v>189</v>
      </c>
      <c r="F102" s="262"/>
      <c r="G102" s="262"/>
      <c r="H102" s="262"/>
      <c r="I102" s="262"/>
      <c r="J102" s="262"/>
      <c r="K102" s="263"/>
      <c r="L102" s="35"/>
      <c r="M102" s="218"/>
      <c r="N102" s="218"/>
      <c r="O102" s="218"/>
      <c r="P102" s="172"/>
      <c r="Q102" s="172"/>
      <c r="R102" s="172"/>
      <c r="S102" s="172"/>
      <c r="T102" s="162"/>
      <c r="U102" s="162"/>
      <c r="V102" s="162"/>
      <c r="W102" s="35"/>
      <c r="X102" s="35"/>
      <c r="Y102" s="35"/>
      <c r="Z102" s="35"/>
      <c r="AA102" s="84">
        <f t="shared" si="36"/>
        <v>0</v>
      </c>
      <c r="AB102" s="61">
        <v>480</v>
      </c>
      <c r="AC102" s="85">
        <f t="shared" ref="AC102" si="38">AA102*AB102</f>
        <v>0</v>
      </c>
    </row>
    <row r="103" spans="2:29" ht="21" thickBot="1">
      <c r="B103" s="144" t="s">
        <v>1</v>
      </c>
      <c r="C103" s="201" t="s">
        <v>40</v>
      </c>
      <c r="D103" s="77" t="s">
        <v>156</v>
      </c>
      <c r="E103" s="264" t="s">
        <v>188</v>
      </c>
      <c r="F103" s="265"/>
      <c r="G103" s="265"/>
      <c r="H103" s="265"/>
      <c r="I103" s="265"/>
      <c r="J103" s="265"/>
      <c r="K103" s="266"/>
      <c r="L103" s="34"/>
      <c r="M103" s="147" t="s">
        <v>28</v>
      </c>
      <c r="N103" s="145" t="s">
        <v>29</v>
      </c>
      <c r="O103" s="145" t="s">
        <v>19</v>
      </c>
      <c r="P103" s="146" t="s">
        <v>11</v>
      </c>
      <c r="Q103" s="145" t="s">
        <v>22</v>
      </c>
      <c r="R103" s="151" t="s">
        <v>25</v>
      </c>
      <c r="S103" s="38"/>
      <c r="T103" s="38"/>
      <c r="U103" s="38"/>
      <c r="V103" s="38"/>
      <c r="W103" s="34"/>
      <c r="X103" s="34"/>
      <c r="Y103" s="34"/>
      <c r="Z103" s="34"/>
      <c r="AA103" s="152" t="s">
        <v>12</v>
      </c>
      <c r="AB103" s="78" t="s">
        <v>193</v>
      </c>
      <c r="AC103" s="153" t="s">
        <v>13</v>
      </c>
    </row>
    <row r="104" spans="2:29" ht="20.25">
      <c r="B104" s="54" t="s">
        <v>121</v>
      </c>
      <c r="C104" s="204" t="s">
        <v>120</v>
      </c>
      <c r="D104" s="90" t="s">
        <v>30</v>
      </c>
      <c r="E104" s="267" t="s">
        <v>189</v>
      </c>
      <c r="F104" s="268"/>
      <c r="G104" s="268"/>
      <c r="H104" s="268"/>
      <c r="I104" s="268"/>
      <c r="J104" s="268"/>
      <c r="K104" s="269"/>
      <c r="L104" s="37"/>
      <c r="M104" s="186"/>
      <c r="N104" s="186"/>
      <c r="O104" s="184"/>
      <c r="P104" s="184"/>
      <c r="Q104" s="184"/>
      <c r="R104" s="184"/>
      <c r="S104" s="186"/>
      <c r="T104" s="186"/>
      <c r="U104" s="186"/>
      <c r="V104" s="186"/>
      <c r="W104" s="37"/>
      <c r="X104" s="37"/>
      <c r="Y104" s="37"/>
      <c r="Z104" s="37"/>
      <c r="AA104" s="84">
        <f t="shared" ref="AA104:AA107" si="39">SUM(E104:Z104)</f>
        <v>0</v>
      </c>
      <c r="AB104" s="61">
        <v>610</v>
      </c>
      <c r="AC104" s="85">
        <f>AA104*AB104</f>
        <v>0</v>
      </c>
    </row>
    <row r="105" spans="2:29" ht="20.25">
      <c r="B105" s="60" t="s">
        <v>123</v>
      </c>
      <c r="C105" s="205" t="s">
        <v>122</v>
      </c>
      <c r="D105" s="60" t="s">
        <v>31</v>
      </c>
      <c r="E105" s="270" t="s">
        <v>189</v>
      </c>
      <c r="F105" s="271"/>
      <c r="G105" s="271"/>
      <c r="H105" s="271"/>
      <c r="I105" s="271"/>
      <c r="J105" s="271"/>
      <c r="K105" s="272"/>
      <c r="L105" s="37"/>
      <c r="M105" s="186"/>
      <c r="N105" s="184"/>
      <c r="O105" s="184"/>
      <c r="P105" s="184"/>
      <c r="Q105" s="184"/>
      <c r="R105" s="186"/>
      <c r="S105" s="186"/>
      <c r="T105" s="186"/>
      <c r="U105" s="186"/>
      <c r="V105" s="186"/>
      <c r="W105" s="37"/>
      <c r="X105" s="37"/>
      <c r="Y105" s="37"/>
      <c r="Z105" s="37"/>
      <c r="AA105" s="84">
        <f t="shared" si="39"/>
        <v>0</v>
      </c>
      <c r="AB105" s="61">
        <v>545</v>
      </c>
      <c r="AC105" s="85">
        <f t="shared" ref="AC105:AC107" si="40">AA105*AB105</f>
        <v>0</v>
      </c>
    </row>
    <row r="106" spans="2:29" ht="20.25">
      <c r="B106" s="60" t="s">
        <v>125</v>
      </c>
      <c r="C106" s="205" t="s">
        <v>124</v>
      </c>
      <c r="D106" s="60" t="s">
        <v>32</v>
      </c>
      <c r="E106" s="270" t="s">
        <v>189</v>
      </c>
      <c r="F106" s="271"/>
      <c r="G106" s="271"/>
      <c r="H106" s="271"/>
      <c r="I106" s="271"/>
      <c r="J106" s="271"/>
      <c r="K106" s="272"/>
      <c r="L106" s="37"/>
      <c r="M106" s="184"/>
      <c r="N106" s="184"/>
      <c r="O106" s="184"/>
      <c r="P106" s="184"/>
      <c r="Q106" s="184"/>
      <c r="R106" s="186"/>
      <c r="S106" s="186"/>
      <c r="T106" s="186"/>
      <c r="U106" s="186"/>
      <c r="V106" s="186"/>
      <c r="W106" s="37"/>
      <c r="X106" s="37"/>
      <c r="Y106" s="37"/>
      <c r="Z106" s="37"/>
      <c r="AA106" s="84">
        <f t="shared" si="39"/>
        <v>0</v>
      </c>
      <c r="AB106" s="61">
        <v>480</v>
      </c>
      <c r="AC106" s="85">
        <f t="shared" si="40"/>
        <v>0</v>
      </c>
    </row>
    <row r="107" spans="2:29" ht="21" thickBot="1">
      <c r="B107" s="92" t="s">
        <v>127</v>
      </c>
      <c r="C107" s="209" t="s">
        <v>126</v>
      </c>
      <c r="D107" s="86" t="s">
        <v>33</v>
      </c>
      <c r="E107" s="273" t="s">
        <v>189</v>
      </c>
      <c r="F107" s="274"/>
      <c r="G107" s="274"/>
      <c r="H107" s="274"/>
      <c r="I107" s="274"/>
      <c r="J107" s="274"/>
      <c r="K107" s="275"/>
      <c r="L107" s="35"/>
      <c r="M107" s="188"/>
      <c r="N107" s="188"/>
      <c r="O107" s="188"/>
      <c r="P107" s="186"/>
      <c r="Q107" s="186"/>
      <c r="R107" s="186"/>
      <c r="S107" s="186"/>
      <c r="T107" s="186"/>
      <c r="U107" s="186"/>
      <c r="V107" s="186"/>
      <c r="W107" s="35"/>
      <c r="X107" s="35"/>
      <c r="Y107" s="35"/>
      <c r="Z107" s="35"/>
      <c r="AA107" s="94">
        <f t="shared" si="39"/>
        <v>0</v>
      </c>
      <c r="AB107" s="65">
        <v>480</v>
      </c>
      <c r="AC107" s="96">
        <f t="shared" si="40"/>
        <v>0</v>
      </c>
    </row>
    <row r="108" spans="2:29" ht="69.75" customHeight="1" thickBot="1">
      <c r="B108" s="323" t="s">
        <v>177</v>
      </c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325"/>
      <c r="Q108" s="325"/>
      <c r="R108" s="325"/>
      <c r="S108" s="325"/>
      <c r="T108" s="325"/>
      <c r="U108" s="325"/>
      <c r="V108" s="325"/>
      <c r="W108" s="324"/>
      <c r="X108" s="324"/>
      <c r="Y108" s="324"/>
      <c r="Z108" s="324"/>
      <c r="AA108" s="324"/>
      <c r="AB108" s="324"/>
      <c r="AC108" s="326"/>
    </row>
    <row r="109" spans="2:29" ht="21" thickBot="1">
      <c r="B109" s="144" t="s">
        <v>1</v>
      </c>
      <c r="C109" s="201" t="s">
        <v>40</v>
      </c>
      <c r="D109" s="151" t="s">
        <v>38</v>
      </c>
      <c r="E109" s="152"/>
      <c r="F109" s="151"/>
      <c r="G109" s="151" t="s">
        <v>39</v>
      </c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77" t="s">
        <v>12</v>
      </c>
      <c r="AB109" s="78" t="s">
        <v>193</v>
      </c>
      <c r="AC109" s="154" t="s">
        <v>13</v>
      </c>
    </row>
    <row r="110" spans="2:29" ht="20.25">
      <c r="B110" s="59" t="s">
        <v>346</v>
      </c>
      <c r="C110" s="72" t="s">
        <v>347</v>
      </c>
      <c r="D110" s="97" t="s">
        <v>348</v>
      </c>
      <c r="E110" s="276" t="s">
        <v>185</v>
      </c>
      <c r="F110" s="277"/>
      <c r="G110" s="189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55">
        <f t="shared" ref="AA110:AA128" si="41">SUM(E110:Z110)</f>
        <v>0</v>
      </c>
      <c r="AB110" s="61">
        <v>267</v>
      </c>
      <c r="AC110" s="85">
        <f>AA110*AB110</f>
        <v>0</v>
      </c>
    </row>
    <row r="111" spans="2:29" ht="20.25">
      <c r="B111" s="59" t="s">
        <v>349</v>
      </c>
      <c r="C111" s="72" t="s">
        <v>350</v>
      </c>
      <c r="D111" s="97" t="s">
        <v>351</v>
      </c>
      <c r="E111" s="276" t="s">
        <v>135</v>
      </c>
      <c r="F111" s="277"/>
      <c r="G111" s="189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55">
        <f t="shared" si="41"/>
        <v>0</v>
      </c>
      <c r="AB111" s="61">
        <v>173</v>
      </c>
      <c r="AC111" s="85">
        <f>AA111*AB111</f>
        <v>0</v>
      </c>
    </row>
    <row r="112" spans="2:29" ht="20.25">
      <c r="B112" s="59" t="s">
        <v>352</v>
      </c>
      <c r="C112" s="72" t="s">
        <v>353</v>
      </c>
      <c r="D112" s="97" t="s">
        <v>354</v>
      </c>
      <c r="E112" s="276" t="s">
        <v>136</v>
      </c>
      <c r="F112" s="277"/>
      <c r="G112" s="189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55">
        <f t="shared" si="41"/>
        <v>0</v>
      </c>
      <c r="AB112" s="61">
        <v>133</v>
      </c>
      <c r="AC112" s="85">
        <f t="shared" ref="AC112:AC128" si="42">AA112*AB112</f>
        <v>0</v>
      </c>
    </row>
    <row r="113" spans="2:29" ht="20.25">
      <c r="B113" s="59" t="s">
        <v>355</v>
      </c>
      <c r="C113" s="72" t="s">
        <v>356</v>
      </c>
      <c r="D113" s="97" t="s">
        <v>354</v>
      </c>
      <c r="E113" s="276" t="s">
        <v>136</v>
      </c>
      <c r="F113" s="277"/>
      <c r="G113" s="189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55">
        <f t="shared" si="41"/>
        <v>0</v>
      </c>
      <c r="AB113" s="61">
        <v>133</v>
      </c>
      <c r="AC113" s="85">
        <f t="shared" ref="AC113" si="43">AA113*AB113</f>
        <v>0</v>
      </c>
    </row>
    <row r="114" spans="2:29" ht="20.25">
      <c r="B114" s="98" t="s">
        <v>357</v>
      </c>
      <c r="C114" s="72" t="s">
        <v>358</v>
      </c>
      <c r="D114" s="99" t="s">
        <v>359</v>
      </c>
      <c r="E114" s="327" t="s">
        <v>137</v>
      </c>
      <c r="F114" s="328"/>
      <c r="G114" s="189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55">
        <f t="shared" si="41"/>
        <v>0</v>
      </c>
      <c r="AB114" s="61">
        <v>460</v>
      </c>
      <c r="AC114" s="85">
        <f t="shared" si="42"/>
        <v>0</v>
      </c>
    </row>
    <row r="115" spans="2:29" ht="20.25">
      <c r="B115" s="98" t="s">
        <v>360</v>
      </c>
      <c r="C115" s="72" t="s">
        <v>361</v>
      </c>
      <c r="D115" s="99" t="s">
        <v>362</v>
      </c>
      <c r="E115" s="327" t="s">
        <v>138</v>
      </c>
      <c r="F115" s="328"/>
      <c r="G115" s="189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55">
        <f t="shared" si="41"/>
        <v>0</v>
      </c>
      <c r="AB115" s="61">
        <v>467</v>
      </c>
      <c r="AC115" s="85">
        <f t="shared" si="42"/>
        <v>0</v>
      </c>
    </row>
    <row r="116" spans="2:29" ht="21" thickBot="1">
      <c r="B116" s="100" t="s">
        <v>363</v>
      </c>
      <c r="C116" s="210" t="s">
        <v>364</v>
      </c>
      <c r="D116" s="101" t="s">
        <v>362</v>
      </c>
      <c r="E116" s="335" t="s">
        <v>138</v>
      </c>
      <c r="F116" s="336"/>
      <c r="G116" s="190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64">
        <f t="shared" si="41"/>
        <v>0</v>
      </c>
      <c r="AB116" s="65">
        <v>467</v>
      </c>
      <c r="AC116" s="102">
        <f t="shared" si="42"/>
        <v>0</v>
      </c>
    </row>
    <row r="117" spans="2:29" ht="20.25">
      <c r="B117" s="103" t="s">
        <v>365</v>
      </c>
      <c r="C117" s="211" t="s">
        <v>366</v>
      </c>
      <c r="D117" s="104" t="s">
        <v>97</v>
      </c>
      <c r="E117" s="331"/>
      <c r="F117" s="332"/>
      <c r="G117" s="191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05">
        <f t="shared" si="41"/>
        <v>0</v>
      </c>
      <c r="AB117" s="106">
        <v>160</v>
      </c>
      <c r="AC117" s="107">
        <f t="shared" si="42"/>
        <v>0</v>
      </c>
    </row>
    <row r="118" spans="2:29" ht="20.25">
      <c r="B118" s="108" t="s">
        <v>367</v>
      </c>
      <c r="C118" s="212" t="s">
        <v>368</v>
      </c>
      <c r="D118" s="109" t="s">
        <v>98</v>
      </c>
      <c r="E118" s="333"/>
      <c r="F118" s="334"/>
      <c r="G118" s="189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55">
        <f t="shared" si="41"/>
        <v>0</v>
      </c>
      <c r="AB118" s="61">
        <v>160</v>
      </c>
      <c r="AC118" s="85">
        <f t="shared" si="42"/>
        <v>0</v>
      </c>
    </row>
    <row r="119" spans="2:29" ht="20.25">
      <c r="B119" s="108" t="s">
        <v>369</v>
      </c>
      <c r="C119" s="212" t="s">
        <v>370</v>
      </c>
      <c r="D119" s="109" t="s">
        <v>99</v>
      </c>
      <c r="E119" s="333"/>
      <c r="F119" s="334"/>
      <c r="G119" s="189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55">
        <f t="shared" si="41"/>
        <v>0</v>
      </c>
      <c r="AB119" s="61">
        <v>170</v>
      </c>
      <c r="AC119" s="85">
        <f t="shared" si="42"/>
        <v>0</v>
      </c>
    </row>
    <row r="120" spans="2:29" ht="20.25">
      <c r="B120" s="110" t="s">
        <v>371</v>
      </c>
      <c r="C120" s="213" t="s">
        <v>372</v>
      </c>
      <c r="D120" s="109" t="s">
        <v>100</v>
      </c>
      <c r="E120" s="333"/>
      <c r="F120" s="334"/>
      <c r="G120" s="189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55">
        <f t="shared" si="41"/>
        <v>0</v>
      </c>
      <c r="AB120" s="61">
        <v>170</v>
      </c>
      <c r="AC120" s="85">
        <f t="shared" si="42"/>
        <v>0</v>
      </c>
    </row>
    <row r="121" spans="2:29" ht="21" thickBot="1">
      <c r="B121" s="111" t="s">
        <v>373</v>
      </c>
      <c r="C121" s="214" t="s">
        <v>374</v>
      </c>
      <c r="D121" s="112" t="s">
        <v>101</v>
      </c>
      <c r="E121" s="329"/>
      <c r="F121" s="330"/>
      <c r="G121" s="190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64">
        <f t="shared" si="41"/>
        <v>0</v>
      </c>
      <c r="AB121" s="65">
        <v>180</v>
      </c>
      <c r="AC121" s="102">
        <f t="shared" si="42"/>
        <v>0</v>
      </c>
    </row>
    <row r="122" spans="2:29" ht="20.25">
      <c r="B122" s="113" t="s">
        <v>375</v>
      </c>
      <c r="C122" s="215" t="s">
        <v>376</v>
      </c>
      <c r="D122" s="114" t="s">
        <v>377</v>
      </c>
      <c r="E122" s="331"/>
      <c r="F122" s="332"/>
      <c r="G122" s="19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05">
        <f t="shared" si="41"/>
        <v>0</v>
      </c>
      <c r="AB122" s="106">
        <v>60</v>
      </c>
      <c r="AC122" s="107">
        <f t="shared" si="42"/>
        <v>0</v>
      </c>
    </row>
    <row r="123" spans="2:29" ht="20.25">
      <c r="B123" s="108" t="s">
        <v>378</v>
      </c>
      <c r="C123" s="212" t="s">
        <v>379</v>
      </c>
      <c r="D123" s="109" t="s">
        <v>380</v>
      </c>
      <c r="E123" s="333"/>
      <c r="F123" s="334"/>
      <c r="G123" s="193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15">
        <f t="shared" si="41"/>
        <v>0</v>
      </c>
      <c r="AB123" s="61">
        <v>27</v>
      </c>
      <c r="AC123" s="116">
        <f t="shared" si="42"/>
        <v>0</v>
      </c>
    </row>
    <row r="124" spans="2:29" ht="20.25">
      <c r="B124" s="103" t="s">
        <v>381</v>
      </c>
      <c r="C124" s="211" t="s">
        <v>382</v>
      </c>
      <c r="D124" s="117" t="s">
        <v>383</v>
      </c>
      <c r="E124" s="337"/>
      <c r="F124" s="338"/>
      <c r="G124" s="194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55">
        <f t="shared" si="41"/>
        <v>0</v>
      </c>
      <c r="AB124" s="56">
        <v>72</v>
      </c>
      <c r="AC124" s="85">
        <f t="shared" si="42"/>
        <v>0</v>
      </c>
    </row>
    <row r="125" spans="2:29" ht="20.25">
      <c r="B125" s="103" t="s">
        <v>384</v>
      </c>
      <c r="C125" s="211" t="s">
        <v>385</v>
      </c>
      <c r="D125" s="117" t="s">
        <v>386</v>
      </c>
      <c r="E125" s="118"/>
      <c r="F125" s="119"/>
      <c r="G125" s="194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55">
        <f t="shared" si="41"/>
        <v>0</v>
      </c>
      <c r="AB125" s="56">
        <v>34</v>
      </c>
      <c r="AC125" s="85">
        <f t="shared" si="42"/>
        <v>0</v>
      </c>
    </row>
    <row r="126" spans="2:29" ht="20.25">
      <c r="B126" s="108" t="s">
        <v>387</v>
      </c>
      <c r="C126" s="212" t="s">
        <v>388</v>
      </c>
      <c r="D126" s="120" t="s">
        <v>389</v>
      </c>
      <c r="E126" s="121"/>
      <c r="F126" s="109"/>
      <c r="G126" s="189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55">
        <f t="shared" si="41"/>
        <v>0</v>
      </c>
      <c r="AB126" s="61">
        <v>110</v>
      </c>
      <c r="AC126" s="85">
        <f t="shared" si="42"/>
        <v>0</v>
      </c>
    </row>
    <row r="127" spans="2:29" ht="20.25">
      <c r="B127" s="108" t="s">
        <v>390</v>
      </c>
      <c r="C127" s="212" t="s">
        <v>391</v>
      </c>
      <c r="D127" s="120" t="s">
        <v>392</v>
      </c>
      <c r="E127" s="121"/>
      <c r="F127" s="109"/>
      <c r="G127" s="189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55">
        <f t="shared" si="41"/>
        <v>0</v>
      </c>
      <c r="AB127" s="61">
        <v>105</v>
      </c>
      <c r="AC127" s="85">
        <f t="shared" si="42"/>
        <v>0</v>
      </c>
    </row>
    <row r="128" spans="2:29" ht="21" thickBot="1">
      <c r="B128" s="122" t="s">
        <v>393</v>
      </c>
      <c r="C128" s="216" t="s">
        <v>394</v>
      </c>
      <c r="D128" s="123" t="s">
        <v>395</v>
      </c>
      <c r="E128" s="124"/>
      <c r="F128" s="112"/>
      <c r="G128" s="190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64">
        <f t="shared" si="41"/>
        <v>0</v>
      </c>
      <c r="AB128" s="125">
        <v>54</v>
      </c>
      <c r="AC128" s="85">
        <f t="shared" si="42"/>
        <v>0</v>
      </c>
    </row>
    <row r="129" spans="2:30" ht="21" thickBot="1">
      <c r="B129" s="307" t="s">
        <v>183</v>
      </c>
      <c r="C129" s="308"/>
      <c r="D129" s="308"/>
      <c r="E129" s="308"/>
      <c r="F129" s="308"/>
      <c r="G129" s="308"/>
      <c r="H129" s="308"/>
      <c r="I129" s="308"/>
      <c r="J129" s="308"/>
      <c r="K129" s="308"/>
      <c r="L129" s="308"/>
      <c r="M129" s="308"/>
      <c r="N129" s="308"/>
      <c r="O129" s="308"/>
      <c r="P129" s="308"/>
      <c r="Q129" s="308"/>
      <c r="R129" s="308"/>
      <c r="S129" s="308"/>
      <c r="T129" s="308"/>
      <c r="U129" s="308"/>
      <c r="V129" s="308"/>
      <c r="W129" s="308"/>
      <c r="X129" s="195"/>
      <c r="Y129" s="195"/>
      <c r="Z129" s="195"/>
      <c r="AA129" s="126">
        <f>SUM(AA17:AA64)</f>
        <v>0</v>
      </c>
      <c r="AB129" s="127"/>
      <c r="AC129" s="128">
        <f>SUM(AC17:AC64)</f>
        <v>0</v>
      </c>
    </row>
    <row r="130" spans="2:30" ht="21" thickBot="1">
      <c r="B130" s="307" t="s">
        <v>186</v>
      </c>
      <c r="C130" s="308"/>
      <c r="D130" s="308"/>
      <c r="E130" s="308"/>
      <c r="F130" s="308"/>
      <c r="G130" s="308"/>
      <c r="H130" s="308"/>
      <c r="I130" s="308"/>
      <c r="J130" s="308"/>
      <c r="K130" s="308"/>
      <c r="L130" s="308"/>
      <c r="M130" s="308"/>
      <c r="N130" s="308"/>
      <c r="O130" s="308"/>
      <c r="P130" s="308"/>
      <c r="Q130" s="308"/>
      <c r="R130" s="308"/>
      <c r="S130" s="308"/>
      <c r="T130" s="308"/>
      <c r="U130" s="308"/>
      <c r="V130" s="308"/>
      <c r="W130" s="308"/>
      <c r="X130" s="195"/>
      <c r="Y130" s="195"/>
      <c r="Z130" s="195"/>
      <c r="AA130" s="126">
        <f>SUM(AA67:AA116)</f>
        <v>0</v>
      </c>
      <c r="AB130" s="127"/>
      <c r="AC130" s="129">
        <f>SUM(AC69:AC116)</f>
        <v>0</v>
      </c>
    </row>
    <row r="131" spans="2:30" ht="21" thickBot="1">
      <c r="B131" s="307" t="s">
        <v>187</v>
      </c>
      <c r="C131" s="30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308"/>
      <c r="X131" s="195"/>
      <c r="Y131" s="195"/>
      <c r="Z131" s="195"/>
      <c r="AA131" s="126">
        <f>SUM(AA117:AA128)</f>
        <v>0</v>
      </c>
      <c r="AB131" s="127"/>
      <c r="AC131" s="129">
        <f>SUM(AC117:AC128)</f>
        <v>0</v>
      </c>
    </row>
    <row r="132" spans="2:30" ht="21" thickBot="1">
      <c r="B132" s="307" t="s">
        <v>181</v>
      </c>
      <c r="C132" s="308"/>
      <c r="D132" s="308"/>
      <c r="E132" s="308"/>
      <c r="F132" s="308"/>
      <c r="G132" s="308"/>
      <c r="H132" s="308"/>
      <c r="I132" s="308"/>
      <c r="J132" s="308"/>
      <c r="K132" s="308"/>
      <c r="L132" s="308"/>
      <c r="M132" s="308"/>
      <c r="N132" s="308"/>
      <c r="O132" s="308"/>
      <c r="P132" s="308"/>
      <c r="Q132" s="308"/>
      <c r="R132" s="308"/>
      <c r="S132" s="308"/>
      <c r="T132" s="308"/>
      <c r="U132" s="308"/>
      <c r="V132" s="308"/>
      <c r="W132" s="308"/>
      <c r="X132" s="195"/>
      <c r="Y132" s="195"/>
      <c r="Z132" s="195"/>
      <c r="AA132" s="157">
        <f>SUM(AA129:AA131)</f>
        <v>0</v>
      </c>
      <c r="AB132" s="127"/>
      <c r="AC132" s="156">
        <f>SUM(AC129:AC131)</f>
        <v>0</v>
      </c>
    </row>
    <row r="133" spans="2:30" ht="21" thickBot="1">
      <c r="C133" s="217"/>
      <c r="D133" s="2"/>
      <c r="E133" s="1"/>
      <c r="F133" s="1"/>
      <c r="G133" s="1"/>
      <c r="H133" s="1"/>
      <c r="I133" s="1"/>
      <c r="J133" s="8" t="s">
        <v>63</v>
      </c>
      <c r="K133" s="8" t="s">
        <v>64</v>
      </c>
      <c r="L133" s="8" t="s">
        <v>65</v>
      </c>
      <c r="M133" s="8" t="s">
        <v>66</v>
      </c>
      <c r="N133" s="8" t="s">
        <v>67</v>
      </c>
      <c r="O133" s="8" t="s">
        <v>68</v>
      </c>
      <c r="P133" s="8" t="s">
        <v>69</v>
      </c>
      <c r="Q133" s="8" t="s">
        <v>70</v>
      </c>
      <c r="R133" s="8" t="s">
        <v>71</v>
      </c>
      <c r="S133" s="8" t="s">
        <v>72</v>
      </c>
      <c r="T133" s="8" t="s">
        <v>73</v>
      </c>
      <c r="U133" s="8" t="s">
        <v>201</v>
      </c>
      <c r="V133" s="8" t="s">
        <v>74</v>
      </c>
      <c r="W133" s="9"/>
      <c r="X133" s="9"/>
      <c r="Y133" s="9"/>
      <c r="Z133" s="9"/>
      <c r="AA133" s="30"/>
      <c r="AB133" s="3" t="s">
        <v>192</v>
      </c>
      <c r="AC133" s="27">
        <f>SUM(W165:W167)</f>
        <v>0</v>
      </c>
      <c r="AD133" s="1"/>
    </row>
    <row r="134" spans="2:30" ht="21" thickBot="1">
      <c r="C134" s="217"/>
      <c r="D134" s="1"/>
      <c r="E134" s="1"/>
      <c r="F134" s="1"/>
      <c r="G134" s="1"/>
      <c r="H134" s="3" t="s">
        <v>76</v>
      </c>
      <c r="I134" s="1"/>
      <c r="J134" s="305"/>
      <c r="K134" s="305"/>
      <c r="L134" s="305"/>
      <c r="M134" s="305"/>
      <c r="N134" s="319"/>
      <c r="O134" s="305"/>
      <c r="P134" s="305"/>
      <c r="Q134" s="305"/>
      <c r="R134" s="305"/>
      <c r="S134" s="305"/>
      <c r="T134" s="305"/>
      <c r="U134" s="305"/>
      <c r="V134" s="305"/>
      <c r="W134" s="130"/>
      <c r="X134" s="130"/>
      <c r="Y134" s="130"/>
      <c r="Z134" s="130"/>
      <c r="AA134" s="30"/>
      <c r="AB134" s="20" t="s">
        <v>75</v>
      </c>
      <c r="AC134" s="29">
        <f>($AC$132+$AC$133)*W164</f>
        <v>0</v>
      </c>
      <c r="AD134" s="1"/>
    </row>
    <row r="135" spans="2:30" ht="18.75" customHeight="1" thickBot="1">
      <c r="C135" s="339" t="s">
        <v>91</v>
      </c>
      <c r="D135" s="339"/>
      <c r="E135" s="339"/>
      <c r="F135" s="339"/>
      <c r="G135" s="339"/>
      <c r="H135" s="339"/>
      <c r="I135" s="25"/>
      <c r="J135" s="306"/>
      <c r="K135" s="306"/>
      <c r="L135" s="306"/>
      <c r="M135" s="306"/>
      <c r="N135" s="320"/>
      <c r="O135" s="306"/>
      <c r="P135" s="306"/>
      <c r="Q135" s="306"/>
      <c r="R135" s="306"/>
      <c r="S135" s="306"/>
      <c r="T135" s="306"/>
      <c r="U135" s="306"/>
      <c r="V135" s="306"/>
      <c r="W135" s="130"/>
      <c r="X135" s="130"/>
      <c r="Y135" s="130"/>
      <c r="Z135" s="130"/>
      <c r="AA135" s="131"/>
      <c r="AB135" s="3" t="s">
        <v>77</v>
      </c>
      <c r="AC135" s="28">
        <f>AC133+AC132+AC134</f>
        <v>0</v>
      </c>
      <c r="AD135" s="1"/>
    </row>
    <row r="136" spans="2:30" ht="18.75">
      <c r="C136" s="217"/>
      <c r="D136" s="1"/>
      <c r="E136" s="1"/>
      <c r="F136" s="1"/>
      <c r="G136" s="1"/>
      <c r="H136" s="3"/>
      <c r="I136" s="1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"/>
      <c r="AB136" s="5"/>
      <c r="AC136" s="4"/>
      <c r="AD136" s="1"/>
    </row>
    <row r="137" spans="2:30" ht="18.75">
      <c r="C137" s="217"/>
      <c r="D137" s="1"/>
      <c r="E137" s="1"/>
      <c r="F137" s="1"/>
      <c r="G137" s="1"/>
      <c r="H137" s="1"/>
      <c r="I137" s="1"/>
      <c r="J137" s="1"/>
      <c r="K137" s="6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7"/>
      <c r="AC137" s="4"/>
      <c r="AD137" s="1"/>
    </row>
    <row r="138" spans="2:30" ht="18.75">
      <c r="C138" s="217"/>
      <c r="D138" s="1"/>
      <c r="E138" s="1"/>
      <c r="F138" s="1"/>
      <c r="G138" s="1"/>
      <c r="H138" s="1"/>
      <c r="I138" s="1"/>
      <c r="J138" s="130"/>
      <c r="K138" s="6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7"/>
      <c r="AC138" s="4"/>
      <c r="AD138" s="1"/>
    </row>
    <row r="139" spans="2:30" ht="17.25">
      <c r="B139" s="31" t="s">
        <v>86</v>
      </c>
      <c r="C139" s="23" t="s">
        <v>180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</row>
    <row r="140" spans="2:30">
      <c r="B140" s="15"/>
      <c r="C140" s="32" t="s">
        <v>402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16"/>
      <c r="AC140" s="23"/>
      <c r="AD140" s="23"/>
    </row>
    <row r="141" spans="2:30" ht="18.75">
      <c r="B141" s="15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8"/>
      <c r="AC141" s="17"/>
      <c r="AD141" s="17"/>
    </row>
    <row r="142" spans="2:30" ht="16.5" customHeight="1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2:30" ht="16.5" customHeight="1">
      <c r="B143" s="260" t="s">
        <v>87</v>
      </c>
      <c r="C143" s="26" t="s">
        <v>94</v>
      </c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2:30" ht="18.75">
      <c r="C144" s="33" t="s">
        <v>401</v>
      </c>
      <c r="D144" s="1"/>
      <c r="E144" s="1"/>
      <c r="F144" s="1"/>
      <c r="G144" s="1"/>
      <c r="H144" s="1"/>
      <c r="I144" s="1"/>
      <c r="J144" s="130"/>
      <c r="K144" s="6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7"/>
      <c r="AC144" s="4"/>
      <c r="AD144" s="1"/>
    </row>
    <row r="145" spans="3:30" ht="19.5" thickBot="1">
      <c r="C145" s="33"/>
      <c r="D145" s="1"/>
      <c r="E145" s="1"/>
      <c r="F145" s="1"/>
      <c r="G145" s="1"/>
      <c r="H145" s="1"/>
      <c r="I145" s="1"/>
      <c r="J145" s="130"/>
      <c r="K145" s="160"/>
      <c r="L145" s="16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7"/>
      <c r="AC145" s="4"/>
      <c r="AD145" s="1"/>
    </row>
    <row r="146" spans="3:30" ht="19.5" thickBot="1">
      <c r="C146" s="33"/>
      <c r="D146" s="364" t="s">
        <v>194</v>
      </c>
      <c r="E146" s="366"/>
      <c r="F146" s="364" t="s">
        <v>195</v>
      </c>
      <c r="G146" s="365"/>
      <c r="H146" s="365"/>
      <c r="I146" s="366"/>
      <c r="J146" s="367" t="s">
        <v>196</v>
      </c>
      <c r="K146" s="368"/>
      <c r="L146" s="369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7"/>
      <c r="AC146" s="4"/>
      <c r="AD146" s="1"/>
    </row>
    <row r="147" spans="3:30" ht="18.75">
      <c r="C147" s="33"/>
      <c r="D147" s="346" t="s">
        <v>396</v>
      </c>
      <c r="E147" s="347"/>
      <c r="F147" s="358" t="s">
        <v>61</v>
      </c>
      <c r="G147" s="359"/>
      <c r="H147" s="359"/>
      <c r="I147" s="360"/>
      <c r="J147" s="355">
        <v>21</v>
      </c>
      <c r="K147" s="356"/>
      <c r="L147" s="357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7"/>
      <c r="AC147" s="4"/>
      <c r="AD147" s="1"/>
    </row>
    <row r="148" spans="3:30" ht="18.75">
      <c r="C148" s="33"/>
      <c r="D148" s="348"/>
      <c r="E148" s="349"/>
      <c r="F148" s="361" t="s">
        <v>62</v>
      </c>
      <c r="G148" s="362"/>
      <c r="H148" s="362"/>
      <c r="I148" s="363"/>
      <c r="J148" s="352">
        <v>23.5</v>
      </c>
      <c r="K148" s="353"/>
      <c r="L148" s="354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7"/>
      <c r="AC148" s="4"/>
      <c r="AD148" s="1"/>
    </row>
    <row r="149" spans="3:30" ht="19.5" thickBot="1">
      <c r="C149" s="33"/>
      <c r="D149" s="350"/>
      <c r="E149" s="351"/>
      <c r="F149" s="340" t="s">
        <v>197</v>
      </c>
      <c r="G149" s="341"/>
      <c r="H149" s="341"/>
      <c r="I149" s="342"/>
      <c r="J149" s="343">
        <v>12</v>
      </c>
      <c r="K149" s="344"/>
      <c r="L149" s="34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7"/>
      <c r="AC149" s="4"/>
      <c r="AD149" s="1"/>
    </row>
    <row r="150" spans="3:30" ht="18.75">
      <c r="C150" s="33"/>
      <c r="D150" s="346" t="s">
        <v>198</v>
      </c>
      <c r="E150" s="347"/>
      <c r="F150" s="358" t="s">
        <v>61</v>
      </c>
      <c r="G150" s="359"/>
      <c r="H150" s="359"/>
      <c r="I150" s="360"/>
      <c r="J150" s="355">
        <v>16</v>
      </c>
      <c r="K150" s="356"/>
      <c r="L150" s="357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7"/>
      <c r="AC150" s="4"/>
      <c r="AD150" s="1"/>
    </row>
    <row r="151" spans="3:30" ht="18.75">
      <c r="C151" s="33"/>
      <c r="D151" s="348"/>
      <c r="E151" s="349"/>
      <c r="F151" s="361" t="s">
        <v>62</v>
      </c>
      <c r="G151" s="362"/>
      <c r="H151" s="362"/>
      <c r="I151" s="363"/>
      <c r="J151" s="352">
        <v>18.5</v>
      </c>
      <c r="K151" s="353"/>
      <c r="L151" s="354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7"/>
      <c r="AC151" s="4"/>
      <c r="AD151" s="1"/>
    </row>
    <row r="152" spans="3:30" ht="19.5" thickBot="1">
      <c r="C152" s="33"/>
      <c r="D152" s="350"/>
      <c r="E152" s="351"/>
      <c r="F152" s="340" t="s">
        <v>197</v>
      </c>
      <c r="G152" s="341"/>
      <c r="H152" s="341"/>
      <c r="I152" s="342"/>
      <c r="J152" s="343">
        <v>8</v>
      </c>
      <c r="K152" s="344"/>
      <c r="L152" s="34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7"/>
      <c r="AC152" s="4"/>
      <c r="AD152" s="1"/>
    </row>
    <row r="153" spans="3:30" ht="18.75">
      <c r="C153" s="33"/>
      <c r="D153" s="346" t="s">
        <v>199</v>
      </c>
      <c r="E153" s="347"/>
      <c r="F153" s="358" t="s">
        <v>61</v>
      </c>
      <c r="G153" s="359"/>
      <c r="H153" s="359"/>
      <c r="I153" s="360"/>
      <c r="J153" s="355">
        <v>18.5</v>
      </c>
      <c r="K153" s="356"/>
      <c r="L153" s="357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7"/>
      <c r="AC153" s="4"/>
      <c r="AD153" s="1"/>
    </row>
    <row r="154" spans="3:30" ht="18.75">
      <c r="C154" s="33"/>
      <c r="D154" s="348"/>
      <c r="E154" s="349"/>
      <c r="F154" s="361" t="s">
        <v>62</v>
      </c>
      <c r="G154" s="362"/>
      <c r="H154" s="362"/>
      <c r="I154" s="363"/>
      <c r="J154" s="352">
        <v>21</v>
      </c>
      <c r="K154" s="353"/>
      <c r="L154" s="354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7"/>
      <c r="AC154" s="4"/>
      <c r="AD154" s="1"/>
    </row>
    <row r="155" spans="3:30" ht="19.5" thickBot="1">
      <c r="C155" s="33"/>
      <c r="D155" s="350"/>
      <c r="E155" s="351"/>
      <c r="F155" s="340" t="s">
        <v>197</v>
      </c>
      <c r="G155" s="341"/>
      <c r="H155" s="341"/>
      <c r="I155" s="342"/>
      <c r="J155" s="343">
        <v>13</v>
      </c>
      <c r="K155" s="344"/>
      <c r="L155" s="34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7"/>
      <c r="AC155" s="4"/>
      <c r="AD155" s="1"/>
    </row>
    <row r="156" spans="3:30" ht="18.75">
      <c r="C156" s="33"/>
      <c r="D156" s="346" t="s">
        <v>200</v>
      </c>
      <c r="E156" s="347"/>
      <c r="F156" s="358" t="s">
        <v>61</v>
      </c>
      <c r="G156" s="359"/>
      <c r="H156" s="359"/>
      <c r="I156" s="360"/>
      <c r="J156" s="355">
        <v>26</v>
      </c>
      <c r="K156" s="356"/>
      <c r="L156" s="35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7"/>
      <c r="AC156" s="4"/>
      <c r="AD156" s="1"/>
    </row>
    <row r="157" spans="3:30" ht="18.75">
      <c r="C157" s="33"/>
      <c r="D157" s="348"/>
      <c r="E157" s="349"/>
      <c r="F157" s="361" t="s">
        <v>62</v>
      </c>
      <c r="G157" s="362"/>
      <c r="H157" s="362"/>
      <c r="I157" s="363"/>
      <c r="J157" s="352">
        <v>28.5</v>
      </c>
      <c r="K157" s="353"/>
      <c r="L157" s="354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7"/>
      <c r="AC157" s="4"/>
      <c r="AD157" s="1"/>
    </row>
    <row r="158" spans="3:30" ht="19.5" thickBot="1">
      <c r="C158" s="33"/>
      <c r="D158" s="350"/>
      <c r="E158" s="351"/>
      <c r="F158" s="340" t="s">
        <v>197</v>
      </c>
      <c r="G158" s="341"/>
      <c r="H158" s="341"/>
      <c r="I158" s="342"/>
      <c r="J158" s="343">
        <v>15</v>
      </c>
      <c r="K158" s="344"/>
      <c r="L158" s="34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7"/>
      <c r="AC158" s="4"/>
      <c r="AD158" s="1"/>
    </row>
    <row r="159" spans="3:30" ht="18.75">
      <c r="C159" s="33"/>
      <c r="D159" s="346" t="s">
        <v>202</v>
      </c>
      <c r="E159" s="347"/>
      <c r="F159" s="358" t="s">
        <v>61</v>
      </c>
      <c r="G159" s="359"/>
      <c r="H159" s="359"/>
      <c r="I159" s="360"/>
      <c r="J159" s="355">
        <v>31</v>
      </c>
      <c r="K159" s="356"/>
      <c r="L159" s="357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7"/>
      <c r="AC159" s="4"/>
      <c r="AD159" s="1"/>
    </row>
    <row r="160" spans="3:30" ht="18.75">
      <c r="C160" s="33"/>
      <c r="D160" s="348"/>
      <c r="E160" s="349"/>
      <c r="F160" s="361" t="s">
        <v>62</v>
      </c>
      <c r="G160" s="362"/>
      <c r="H160" s="362"/>
      <c r="I160" s="363"/>
      <c r="J160" s="352">
        <v>33.5</v>
      </c>
      <c r="K160" s="353"/>
      <c r="L160" s="354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7"/>
      <c r="AC160" s="4"/>
      <c r="AD160" s="1"/>
    </row>
    <row r="161" spans="3:30" ht="19.5" thickBot="1">
      <c r="C161" s="33"/>
      <c r="D161" s="350"/>
      <c r="E161" s="351"/>
      <c r="F161" s="340" t="s">
        <v>197</v>
      </c>
      <c r="G161" s="341"/>
      <c r="H161" s="341"/>
      <c r="I161" s="342"/>
      <c r="J161" s="343">
        <v>20</v>
      </c>
      <c r="K161" s="344"/>
      <c r="L161" s="34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7"/>
      <c r="AC161" s="4"/>
      <c r="AD161" s="1"/>
    </row>
    <row r="162" spans="3:30" ht="11.25" customHeight="1">
      <c r="C162" s="33"/>
      <c r="D162" s="1"/>
      <c r="E162" s="1"/>
      <c r="F162" s="1"/>
      <c r="G162" s="1"/>
      <c r="H162" s="1"/>
      <c r="I162" s="1"/>
      <c r="J162" s="130"/>
      <c r="K162" s="6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7"/>
      <c r="AC162" s="4"/>
      <c r="AD162" s="1"/>
    </row>
    <row r="163" spans="3:30" ht="18.75" hidden="1" customHeight="1" thickBot="1">
      <c r="C163" s="33"/>
      <c r="D163" s="221"/>
      <c r="E163" s="227"/>
      <c r="F163" s="221"/>
      <c r="G163" s="222"/>
      <c r="H163" s="222"/>
      <c r="I163" s="222"/>
      <c r="J163" s="237" t="s">
        <v>63</v>
      </c>
      <c r="K163" s="239" t="s">
        <v>64</v>
      </c>
      <c r="L163" s="239" t="s">
        <v>65</v>
      </c>
      <c r="M163" s="239" t="s">
        <v>66</v>
      </c>
      <c r="N163" s="239" t="s">
        <v>67</v>
      </c>
      <c r="O163" s="239" t="s">
        <v>68</v>
      </c>
      <c r="P163" s="239" t="s">
        <v>69</v>
      </c>
      <c r="Q163" s="239" t="s">
        <v>70</v>
      </c>
      <c r="R163" s="239" t="s">
        <v>71</v>
      </c>
      <c r="S163" s="239" t="s">
        <v>72</v>
      </c>
      <c r="T163" s="239" t="s">
        <v>73</v>
      </c>
      <c r="U163" s="239" t="s">
        <v>201</v>
      </c>
      <c r="V163" s="240" t="s">
        <v>74</v>
      </c>
      <c r="W163" s="1" t="s">
        <v>77</v>
      </c>
      <c r="X163" s="1"/>
      <c r="Y163" s="1"/>
      <c r="Z163" s="1"/>
      <c r="AA163" s="1"/>
      <c r="AB163" s="7"/>
      <c r="AC163" s="4"/>
      <c r="AD163" s="1"/>
    </row>
    <row r="164" spans="3:30" ht="18" hidden="1" thickBot="1">
      <c r="D164" s="229" t="s">
        <v>190</v>
      </c>
      <c r="E164" s="230"/>
      <c r="F164" s="244"/>
      <c r="G164" s="231"/>
      <c r="H164" s="231"/>
      <c r="I164" s="231"/>
      <c r="J164" s="242">
        <v>0.13</v>
      </c>
      <c r="K164" s="242">
        <v>0.13</v>
      </c>
      <c r="L164" s="242">
        <v>0.15</v>
      </c>
      <c r="M164" s="242">
        <v>0.14000000000000001</v>
      </c>
      <c r="N164" s="242">
        <v>0.14974999999999999</v>
      </c>
      <c r="O164" s="242">
        <v>0.13</v>
      </c>
      <c r="P164" s="242">
        <v>0.05</v>
      </c>
      <c r="Q164" s="242">
        <v>0.05</v>
      </c>
      <c r="R164" s="242">
        <v>0.05</v>
      </c>
      <c r="S164" s="242">
        <v>0.05</v>
      </c>
      <c r="T164" s="242">
        <v>0.05</v>
      </c>
      <c r="U164" s="242">
        <v>0.05</v>
      </c>
      <c r="V164" s="243">
        <v>0.05</v>
      </c>
      <c r="W164" s="247">
        <f>IF(J$134="X",J$164,IF(K$134="X",K$164,IF(L$134="X",L$164,IF(M$134="X",M$164,IF(N$134="X",N$164,IF(O$134="X",O$164,IF(P$134="X",P$164,IF(Q$134="X",Q$164,IF(R$134="X",R$164,IF(S$134="X",S$164,IF(T$134="X",T$164,IF(U$134="X",U$164,IF(V$134="X",V$164,0)))))))))))))</f>
        <v>0</v>
      </c>
      <c r="X164" s="133"/>
      <c r="Y164" s="133"/>
      <c r="Z164" s="133"/>
      <c r="AA164" s="133"/>
      <c r="AC164" s="134"/>
    </row>
    <row r="165" spans="3:30" ht="18" hidden="1" thickBot="1">
      <c r="D165" s="234" t="s">
        <v>92</v>
      </c>
      <c r="E165" s="233">
        <f>IF(AND(E132="X",S69&gt;0),18.5,0)</f>
        <v>0</v>
      </c>
      <c r="F165" s="245">
        <f>IF(AND(F132="X",T69&gt;0),18.5,0)</f>
        <v>0</v>
      </c>
      <c r="G165" s="232"/>
      <c r="H165" s="232"/>
      <c r="I165" s="232"/>
      <c r="J165" s="238">
        <f t="shared" ref="J165:M167" si="44">IF(AND(J$134="X",$AA129&gt;0),$J147,0)</f>
        <v>0</v>
      </c>
      <c r="K165" s="238">
        <f t="shared" si="44"/>
        <v>0</v>
      </c>
      <c r="L165" s="238">
        <f t="shared" si="44"/>
        <v>0</v>
      </c>
      <c r="M165" s="238">
        <f t="shared" si="44"/>
        <v>0</v>
      </c>
      <c r="N165" s="238">
        <f t="shared" ref="N165:O167" si="45">IF(AND(N$134="X",$AA129&gt;0),$J150,0)</f>
        <v>0</v>
      </c>
      <c r="O165" s="238">
        <f t="shared" si="45"/>
        <v>0</v>
      </c>
      <c r="P165" s="238">
        <f t="shared" ref="P165:Q167" si="46">IF(AND(P$134="X",$AA129&gt;0),$J153,0)</f>
        <v>0</v>
      </c>
      <c r="Q165" s="238">
        <f t="shared" si="46"/>
        <v>0</v>
      </c>
      <c r="R165" s="238">
        <f t="shared" ref="R165:S167" si="47">IF(AND(R$134="X",$AA129&gt;0),$J156,0)</f>
        <v>0</v>
      </c>
      <c r="S165" s="238">
        <f t="shared" si="47"/>
        <v>0</v>
      </c>
      <c r="T165" s="238">
        <f t="shared" ref="T165:V167" si="48">IF(AND(T$134="X",$AA129&gt;0),$J159,0)</f>
        <v>0</v>
      </c>
      <c r="U165" s="238">
        <f t="shared" si="48"/>
        <v>0</v>
      </c>
      <c r="V165" s="241">
        <f t="shared" si="48"/>
        <v>0</v>
      </c>
      <c r="W165" s="132">
        <f t="shared" ref="W165:W167" si="49">SUM(J165:V165)</f>
        <v>0</v>
      </c>
      <c r="X165" s="132"/>
      <c r="Y165" s="132"/>
      <c r="Z165" s="132"/>
      <c r="AA165" s="30"/>
      <c r="AB165" s="134"/>
    </row>
    <row r="166" spans="3:30" ht="18" hidden="1" thickBot="1">
      <c r="D166" s="235" t="s">
        <v>93</v>
      </c>
      <c r="E166" s="236"/>
      <c r="F166" s="234"/>
      <c r="G166" s="232"/>
      <c r="H166" s="232"/>
      <c r="I166" s="232"/>
      <c r="J166" s="238">
        <f t="shared" si="44"/>
        <v>0</v>
      </c>
      <c r="K166" s="238">
        <f t="shared" si="44"/>
        <v>0</v>
      </c>
      <c r="L166" s="238">
        <f t="shared" si="44"/>
        <v>0</v>
      </c>
      <c r="M166" s="238">
        <f t="shared" si="44"/>
        <v>0</v>
      </c>
      <c r="N166" s="238">
        <f t="shared" si="45"/>
        <v>0</v>
      </c>
      <c r="O166" s="238">
        <f t="shared" si="45"/>
        <v>0</v>
      </c>
      <c r="P166" s="238">
        <f t="shared" si="46"/>
        <v>0</v>
      </c>
      <c r="Q166" s="238">
        <f t="shared" si="46"/>
        <v>0</v>
      </c>
      <c r="R166" s="238">
        <f t="shared" si="47"/>
        <v>0</v>
      </c>
      <c r="S166" s="238">
        <f t="shared" si="47"/>
        <v>0</v>
      </c>
      <c r="T166" s="238">
        <f t="shared" si="48"/>
        <v>0</v>
      </c>
      <c r="U166" s="238">
        <f t="shared" si="48"/>
        <v>0</v>
      </c>
      <c r="V166" s="241">
        <f t="shared" si="48"/>
        <v>0</v>
      </c>
      <c r="W166" s="132">
        <f t="shared" si="49"/>
        <v>0</v>
      </c>
      <c r="X166" s="132"/>
      <c r="Y166" s="132"/>
      <c r="Z166" s="132"/>
      <c r="AA166" s="30"/>
      <c r="AB166" s="134"/>
    </row>
    <row r="167" spans="3:30" ht="19.5" hidden="1" thickBot="1">
      <c r="D167" s="223" t="s">
        <v>182</v>
      </c>
      <c r="E167" s="228"/>
      <c r="F167" s="246"/>
      <c r="G167" s="224"/>
      <c r="H167" s="225"/>
      <c r="I167" s="226"/>
      <c r="J167" s="238">
        <f t="shared" si="44"/>
        <v>0</v>
      </c>
      <c r="K167" s="238">
        <f t="shared" si="44"/>
        <v>0</v>
      </c>
      <c r="L167" s="238">
        <f t="shared" si="44"/>
        <v>0</v>
      </c>
      <c r="M167" s="238">
        <f t="shared" si="44"/>
        <v>0</v>
      </c>
      <c r="N167" s="238">
        <f t="shared" si="45"/>
        <v>0</v>
      </c>
      <c r="O167" s="238">
        <f t="shared" si="45"/>
        <v>0</v>
      </c>
      <c r="P167" s="238">
        <f t="shared" si="46"/>
        <v>0</v>
      </c>
      <c r="Q167" s="238">
        <f t="shared" si="46"/>
        <v>0</v>
      </c>
      <c r="R167" s="238">
        <f t="shared" si="47"/>
        <v>0</v>
      </c>
      <c r="S167" s="238">
        <f t="shared" si="47"/>
        <v>0</v>
      </c>
      <c r="T167" s="238">
        <f t="shared" si="48"/>
        <v>0</v>
      </c>
      <c r="U167" s="238">
        <f t="shared" si="48"/>
        <v>0</v>
      </c>
      <c r="V167" s="241">
        <f t="shared" si="48"/>
        <v>0</v>
      </c>
      <c r="W167" s="132">
        <f t="shared" si="49"/>
        <v>0</v>
      </c>
      <c r="X167" s="132"/>
      <c r="Y167" s="132"/>
      <c r="Z167" s="132"/>
      <c r="AA167" s="30"/>
      <c r="AB167" s="134"/>
    </row>
  </sheetData>
  <sheetProtection algorithmName="SHA-512" hashValue="cQE7E0Zv1d5QM73CDATnG7qk0Mhn0jkep6KEotENmMnV630noN6oK28A5fOa0W2iaVw+ut9yL1yCU+sapmZS9w==" saltValue="BR3nUblCb5Qgdp2Kbb0uAg==" spinCount="100000" sheet="1" selectLockedCells="1" autoFilter="0"/>
  <mergeCells count="126">
    <mergeCell ref="F146:I146"/>
    <mergeCell ref="D146:E146"/>
    <mergeCell ref="J146:L146"/>
    <mergeCell ref="F160:I160"/>
    <mergeCell ref="J160:L160"/>
    <mergeCell ref="F152:I152"/>
    <mergeCell ref="F151:I151"/>
    <mergeCell ref="F150:I150"/>
    <mergeCell ref="F149:I149"/>
    <mergeCell ref="F148:I148"/>
    <mergeCell ref="J158:L158"/>
    <mergeCell ref="J157:L157"/>
    <mergeCell ref="J156:L156"/>
    <mergeCell ref="J155:L155"/>
    <mergeCell ref="F161:I161"/>
    <mergeCell ref="J161:L161"/>
    <mergeCell ref="D147:E149"/>
    <mergeCell ref="D150:E152"/>
    <mergeCell ref="D153:E155"/>
    <mergeCell ref="D156:E158"/>
    <mergeCell ref="D159:E161"/>
    <mergeCell ref="J149:L149"/>
    <mergeCell ref="J148:L148"/>
    <mergeCell ref="J147:L147"/>
    <mergeCell ref="F159:I159"/>
    <mergeCell ref="J159:L159"/>
    <mergeCell ref="J154:L154"/>
    <mergeCell ref="J153:L153"/>
    <mergeCell ref="J152:L152"/>
    <mergeCell ref="J151:L151"/>
    <mergeCell ref="J150:L150"/>
    <mergeCell ref="F147:I147"/>
    <mergeCell ref="F158:I158"/>
    <mergeCell ref="F157:I157"/>
    <mergeCell ref="F156:I156"/>
    <mergeCell ref="F155:I155"/>
    <mergeCell ref="F154:I154"/>
    <mergeCell ref="F153:I153"/>
    <mergeCell ref="B65:AC65"/>
    <mergeCell ref="B108:AC108"/>
    <mergeCell ref="E114:F114"/>
    <mergeCell ref="E110:F110"/>
    <mergeCell ref="B129:W129"/>
    <mergeCell ref="B131:W131"/>
    <mergeCell ref="B130:W130"/>
    <mergeCell ref="E121:F121"/>
    <mergeCell ref="E122:F122"/>
    <mergeCell ref="E123:F123"/>
    <mergeCell ref="E117:F117"/>
    <mergeCell ref="E118:F118"/>
    <mergeCell ref="E119:F119"/>
    <mergeCell ref="E120:F120"/>
    <mergeCell ref="E115:F115"/>
    <mergeCell ref="E116:F116"/>
    <mergeCell ref="E111:F111"/>
    <mergeCell ref="E112:F112"/>
    <mergeCell ref="E124:F124"/>
    <mergeCell ref="B2:C2"/>
    <mergeCell ref="B6:D6"/>
    <mergeCell ref="B7:C7"/>
    <mergeCell ref="B8:C8"/>
    <mergeCell ref="B9:C9"/>
    <mergeCell ref="B16:AC16"/>
    <mergeCell ref="F11:L13"/>
    <mergeCell ref="B10:C10"/>
    <mergeCell ref="B14:D14"/>
    <mergeCell ref="B5:C5"/>
    <mergeCell ref="AB10:AD10"/>
    <mergeCell ref="K134:K135"/>
    <mergeCell ref="L134:L135"/>
    <mergeCell ref="B132:W132"/>
    <mergeCell ref="J134:J135"/>
    <mergeCell ref="R134:R135"/>
    <mergeCell ref="S134:S135"/>
    <mergeCell ref="T134:T135"/>
    <mergeCell ref="U134:U135"/>
    <mergeCell ref="V134:V135"/>
    <mergeCell ref="Q134:Q135"/>
    <mergeCell ref="M134:M135"/>
    <mergeCell ref="N134:N135"/>
    <mergeCell ref="C135:H135"/>
    <mergeCell ref="O134:O135"/>
    <mergeCell ref="P134:P135"/>
    <mergeCell ref="E75:K75"/>
    <mergeCell ref="E76:K76"/>
    <mergeCell ref="E77:K77"/>
    <mergeCell ref="E78:K78"/>
    <mergeCell ref="E79:K79"/>
    <mergeCell ref="E80:K80"/>
    <mergeCell ref="E81:K81"/>
    <mergeCell ref="E82:K82"/>
    <mergeCell ref="E83:K83"/>
    <mergeCell ref="E66:K66"/>
    <mergeCell ref="E67:K67"/>
    <mergeCell ref="E68:K68"/>
    <mergeCell ref="E69:K69"/>
    <mergeCell ref="E70:K70"/>
    <mergeCell ref="E71:K71"/>
    <mergeCell ref="E72:K72"/>
    <mergeCell ref="E73:K73"/>
    <mergeCell ref="E74:K74"/>
    <mergeCell ref="E84:K84"/>
    <mergeCell ref="E85:K85"/>
    <mergeCell ref="E86:K86"/>
    <mergeCell ref="E87:K87"/>
    <mergeCell ref="E88:K88"/>
    <mergeCell ref="E89:K89"/>
    <mergeCell ref="E90:K90"/>
    <mergeCell ref="E91:K91"/>
    <mergeCell ref="E92:K92"/>
    <mergeCell ref="E102:K102"/>
    <mergeCell ref="E103:K103"/>
    <mergeCell ref="E104:K104"/>
    <mergeCell ref="E105:K105"/>
    <mergeCell ref="E106:K106"/>
    <mergeCell ref="E107:K107"/>
    <mergeCell ref="E113:F113"/>
    <mergeCell ref="E93:K93"/>
    <mergeCell ref="E94:K94"/>
    <mergeCell ref="E95:K95"/>
    <mergeCell ref="E96:K96"/>
    <mergeCell ref="E97:K97"/>
    <mergeCell ref="E98:K98"/>
    <mergeCell ref="E99:K99"/>
    <mergeCell ref="E100:K100"/>
    <mergeCell ref="E101:K101"/>
  </mergeCells>
  <conditionalFormatting sqref="E13:E14">
    <cfRule type="notContainsBlanks" dxfId="0" priority="1">
      <formula>LEN(TRIM(E13))&gt;0</formula>
    </cfRule>
  </conditionalFormatting>
  <hyperlinks>
    <hyperlink ref="AB9" r:id="rId1" xr:uid="{00000000-0004-0000-0000-000000000000}"/>
  </hyperlinks>
  <printOptions horizontalCentered="1"/>
  <pageMargins left="0.11811023622047245" right="0.11811023622047245" top="0.23622047244094491" bottom="0.51181102362204722" header="0.31496062992125984" footer="0.31496062992125984"/>
  <pageSetup scale="42" fitToHeight="0" orientation="landscape" r:id="rId2"/>
  <headerFooter>
    <oddFooter>&amp;L&amp;"-,Bold"CONFIDENTIEL GROUPE TECNICA CANADA / &amp;F&amp;C&amp;"Calibri,Bold"&amp;P&amp;R&amp;"Calibri,Bold"&amp;A</oddFooter>
  </headerFooter>
  <rowBreaks count="2" manualBreakCount="2">
    <brk id="64" max="26" man="1"/>
    <brk id="107" max="2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 DEAL</vt:lpstr>
      <vt:lpstr>'PRO DEAL'!Print_Area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 Paquette</dc:creator>
  <cp:lastModifiedBy>Customer Service3</cp:lastModifiedBy>
  <cp:lastPrinted>2017-06-21T13:57:27Z</cp:lastPrinted>
  <dcterms:created xsi:type="dcterms:W3CDTF">2015-06-16T17:44:47Z</dcterms:created>
  <dcterms:modified xsi:type="dcterms:W3CDTF">2018-10-17T15:15:52Z</dcterms:modified>
</cp:coreProperties>
</file>